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W:\Personal Property Aid - 2023 WI Act 12\2025 Payment\FInal Excel Reports for Postings\"/>
    </mc:Choice>
  </mc:AlternateContent>
  <xr:revisionPtr revIDLastSave="0" documentId="13_ncr:1_{A421DC98-5183-4E3C-B1DA-5D5A5032FD28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D78" i="1"/>
  <c r="E78" i="1"/>
  <c r="F78" i="1"/>
  <c r="G78" i="1"/>
  <c r="H78" i="1"/>
  <c r="I78" i="1"/>
</calcChain>
</file>

<file path=xl/sharedStrings.xml><?xml version="1.0" encoding="utf-8"?>
<sst xmlns="http://schemas.openxmlformats.org/spreadsheetml/2006/main" count="93" uniqueCount="93">
  <si>
    <t>Comuni Code</t>
  </si>
  <si>
    <t>County</t>
  </si>
  <si>
    <t>2025 Act 12 PP Aid Before Adjustment</t>
  </si>
  <si>
    <t>Adjustment</t>
  </si>
  <si>
    <t>Act 12 Personal Property Aid After Adjustment</t>
  </si>
  <si>
    <t>Factor</t>
  </si>
  <si>
    <t>Act 12 PPA</t>
  </si>
  <si>
    <t>Act 12 Terminated TID Adjustment</t>
  </si>
  <si>
    <t>Act 12 PPA + Terminated TID Total</t>
  </si>
  <si>
    <t>01999</t>
  </si>
  <si>
    <t>ADAMS COUNTY</t>
  </si>
  <si>
    <t>02999</t>
  </si>
  <si>
    <t>ASHLAND COUNTY</t>
  </si>
  <si>
    <t>03999</t>
  </si>
  <si>
    <t>BARRON COUNTY</t>
  </si>
  <si>
    <t>04999</t>
  </si>
  <si>
    <t>BAYFIELD COUNTY</t>
  </si>
  <si>
    <t>05999</t>
  </si>
  <si>
    <t>BROWN COUNTY</t>
  </si>
  <si>
    <t>06999</t>
  </si>
  <si>
    <t>BUFFALO COUNTY</t>
  </si>
  <si>
    <t>07999</t>
  </si>
  <si>
    <t>BURNETT COUNTY</t>
  </si>
  <si>
    <t>08999</t>
  </si>
  <si>
    <t>CALUMET COUNTY</t>
  </si>
  <si>
    <t>09999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</si>
  <si>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</si>
  <si>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</si>
  <si>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</si>
  <si>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</si>
  <si>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</si>
  <si>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</si>
  <si>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</si>
  <si>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</si>
  <si>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</si>
  <si>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</si>
  <si>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</si>
  <si>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</si>
  <si>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</si>
  <si>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</si>
  <si>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</si>
  <si>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</si>
  <si>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</si>
  <si>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</si>
  <si>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</si>
  <si>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</si>
  <si>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</si>
  <si>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</si>
  <si>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</si>
  <si>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</si>
  <si>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</si>
  <si>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</si>
  <si>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</si>
  <si>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MANITOWOC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</si>
  <si>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</si>
  <si>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</si>
  <si>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</si>
  <si>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</si>
  <si>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</si>
  <si>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</si>
  <si>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</si>
  <si>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OUTAGAMIE COUNTY</t>
  </si>
  <si>
    <t>OZAUKEE COUNTY</t>
  </si>
  <si>
    <t>PEPIN COUNTY</t>
  </si>
  <si>
    <t>PIERCE COUNTY</t>
  </si>
  <si>
    <t>POLK COUNTY</t>
  </si>
  <si>
    <t>PORTAGE COUNTY</t>
  </si>
  <si>
    <t>PRICE COUNTY</t>
  </si>
  <si>
    <t>RACINE COUNTY</t>
  </si>
  <si>
    <t>RICHLAND COUNTY</t>
  </si>
  <si>
    <t>ROCK COUNTY</t>
  </si>
  <si>
    <t>RUSK COUNTY</t>
  </si>
  <si>
    <t>ST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</si>
  <si>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</si>
  <si>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</si>
  <si>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</si>
  <si>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</si>
  <si>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</si>
  <si>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</si>
  <si>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</si>
  <si>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</si>
  <si>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</si>
  <si>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</si>
  <si>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</si>
  <si>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WAUKESHA COUNTY</t>
  </si>
  <si>
    <t>WAUPACA COUNTY</t>
  </si>
  <si>
    <t>WAUSHARA COUNTY</t>
  </si>
  <si>
    <t>WINNEBAGO COUNTY</t>
  </si>
  <si>
    <t>WOOD COUNTY</t>
  </si>
  <si>
    <t>MENOMINEE COUNTY</t>
  </si>
  <si>
    <t>2025 Act 12 Personal Property Aid Payments for Counties</t>
  </si>
  <si>
    <t>Wisconsin Department of Revenue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</si>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</sst>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0" formatCode="\$#,##0.00_);\(\$#,##0.00\)"/>
    <numFmt numFmtId="174" formatCode="0.#00000000"/>
    <numFmt numFmtId="175" formatCode="[$-409]mmmm\ d\,\ yyyy;@"/>
  </numFmts>
  <fonts count="3" x14ac:knownFonts="1">
    <font>
      <sz val="11"/>
      <name val="Calibri"/>
    </font>
    <font>
      <b/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right"/>
    </xf>
    <xf numFmtId="170" fontId="0" fillId="0" borderId="0" xfId="0" applyNumberFormat="1" applyFont="1" applyFill="1" applyBorder="1"/>
    <xf numFmtId="174" fontId="0" fillId="0" borderId="0" xfId="0" applyNumberFormat="1" applyFont="1" applyFill="1" applyBorder="1"/>
    <xf numFmtId="0" fontId="2" fillId="0" borderId="0" xfId="0" applyFont="1" applyAlignment="1">
      <alignment horizontal="left"/>
    </xf>
    <xf numFmtId="17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/>
    </xf>
    <xf numFmtId="170" fontId="1" fillId="0" borderId="0" xfId="0" applyNumberFormat="1" applyFont="1" applyFill="1" applyBorder="1"/>
    <xf numFmtId="0" fontId="2" fillId="0" borderId="0" xfId="0" applyFont="1" applyAlignment="1"/>
  </cellXfs>
  <cellStyles count="1">
    <cellStyle name="Normal" xfId="0" builtinId="0"/>
  </cellStyles>
  <dxfs count="20"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4" formatCode="0.#00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E6B31C-5AEF-4BA6-B9A1-910043842868}" name="Table1" displayName="Table1" ref="A5:I78" totalsRowCount="1" headerRowDxfId="10" dataDxfId="11" totalsRowDxfId="0">
  <autoFilter ref="A5:I77" xr:uid="{2BE6B31C-5AEF-4BA6-B9A1-910043842868}"/>
  <tableColumns count="9">
    <tableColumn id="1" xr3:uid="{171B8F09-A551-47AC-B200-F3AA7AA0B812}" name="County" totalsRowLabel="Total" totalsRowDxfId="9"/>
    <tableColumn id="2" xr3:uid="{D678E4D4-DDA4-45A4-98E1-D8A4CFD1CA22}" name="Comuni Code" dataDxfId="19" totalsRowDxfId="8"/>
    <tableColumn id="3" xr3:uid="{60CF8B52-1BBD-4083-8251-94DFAAA677E7}" name="2025 Act 12 PP Aid Before Adjustment" totalsRowFunction="sum" dataDxfId="18" totalsRowDxfId="7"/>
    <tableColumn id="4" xr3:uid="{98BD6738-3041-4E98-A7F0-31F3860FC79B}" name="Adjustment" totalsRowFunction="sum" dataDxfId="17" totalsRowDxfId="6"/>
    <tableColumn id="5" xr3:uid="{35025503-A964-4B34-BA64-38EA0D4959B5}" name="Act 12 Personal Property Aid After Adjustment" totalsRowFunction="sum" dataDxfId="16" totalsRowDxfId="5"/>
    <tableColumn id="6" xr3:uid="{7EDA49C9-69EF-4013-BC6D-7AA63F1A0AFD}" name="Factor" totalsRowFunction="sum" dataDxfId="15" totalsRowDxfId="4"/>
    <tableColumn id="7" xr3:uid="{1A09C3C3-7FD7-4956-B7AA-FC2534423055}" name="Act 12 PPA" totalsRowFunction="sum" dataDxfId="14" totalsRowDxfId="3"/>
    <tableColumn id="8" xr3:uid="{E4120C3D-6AD6-4AEF-9167-E2A87319954A}" name="Act 12 Terminated TID Adjustment" totalsRowFunction="sum" dataDxfId="13" totalsRowDxfId="2"/>
    <tableColumn id="9" xr3:uid="{DEA7FCA1-DBF1-4349-9E58-1552B1043984}" name="Act 12 PPA + Terminated TID Total" totalsRowFunction="sum" dataDxfId="12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workbookViewId="0"/>
  </sheetViews>
  <sheetFormatPr defaultRowHeight="15" x14ac:dyDescent="0.25"/>
  <cols>
    <col min="1" max="1" width="26.85546875" customWidth="1"/>
    <col min="2" max="2" width="23.42578125" customWidth="1"/>
    <col min="3" max="3" width="36.28515625" customWidth="1"/>
    <col min="4" max="4" width="13.7109375" bestFit="1" customWidth="1"/>
    <col min="5" max="5" width="44" customWidth="1"/>
    <col min="6" max="6" width="11.5703125" bestFit="1" customWidth="1"/>
    <col min="7" max="7" width="14.28515625" customWidth="1"/>
    <col min="8" max="8" width="33.28515625" customWidth="1"/>
    <col min="9" max="9" width="41.5703125" customWidth="1"/>
    <col min="10" max="10" width="42.85546875" customWidth="1"/>
  </cols>
  <sheetData>
    <row r="1" spans="1:9" ht="15.75" x14ac:dyDescent="0.25">
      <c r="A1" s="10" t="s">
        <v>90</v>
      </c>
      <c r="B1" s="10"/>
      <c r="C1" s="7"/>
    </row>
    <row r="2" spans="1:9" ht="15.75" x14ac:dyDescent="0.25">
      <c r="A2" s="5" t="s">
        <v>91</v>
      </c>
      <c r="B2" s="5"/>
      <c r="C2" s="7"/>
    </row>
    <row r="3" spans="1:9" ht="15.75" x14ac:dyDescent="0.25">
      <c r="A3" s="6">
        <v>45782</v>
      </c>
      <c r="B3" s="7"/>
      <c r="C3" s="7"/>
    </row>
    <row r="5" spans="1:9" x14ac:dyDescent="0.25">
      <c r="A5" s="1" t="s">
        <v>1</v>
      </c>
      <c r="B5" s="1" t="s">
        <v>0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 t="s">
        <v>10</v>
      </c>
      <c r="B6" s="2" t="s">
        <v>9</v>
      </c>
      <c r="C6" s="3">
        <v>64950.84</v>
      </c>
      <c r="D6" s="3">
        <v>0</v>
      </c>
      <c r="E6" s="3">
        <v>64950.84</v>
      </c>
      <c r="F6" s="4">
        <v>0.99945796799999997</v>
      </c>
      <c r="G6" s="3">
        <v>64915.65</v>
      </c>
      <c r="H6" s="3">
        <v>5591.67</v>
      </c>
      <c r="I6" s="3">
        <v>70507.320000000007</v>
      </c>
    </row>
    <row r="7" spans="1:9" x14ac:dyDescent="0.25">
      <c r="A7" t="s">
        <v>12</v>
      </c>
      <c r="B7" s="2" t="s">
        <v>11</v>
      </c>
      <c r="C7" s="3">
        <v>92045.69</v>
      </c>
      <c r="D7" s="3">
        <v>0</v>
      </c>
      <c r="E7" s="3">
        <v>92045.69</v>
      </c>
      <c r="F7" s="4">
        <v>0.99945796799999997</v>
      </c>
      <c r="G7" s="3">
        <v>91995.79</v>
      </c>
      <c r="H7" s="3">
        <v>14173.08</v>
      </c>
      <c r="I7" s="3">
        <v>106168.87</v>
      </c>
    </row>
    <row r="8" spans="1:9" x14ac:dyDescent="0.25">
      <c r="A8" t="s">
        <v>14</v>
      </c>
      <c r="B8" s="2" t="s">
        <v>13</v>
      </c>
      <c r="C8" s="3">
        <v>183263.46</v>
      </c>
      <c r="D8" s="3">
        <v>0</v>
      </c>
      <c r="E8" s="3">
        <v>183263.46</v>
      </c>
      <c r="F8" s="4">
        <v>0.99945796799999997</v>
      </c>
      <c r="G8" s="3">
        <v>183164.14</v>
      </c>
      <c r="H8" s="3">
        <v>1250.3</v>
      </c>
      <c r="I8" s="3">
        <v>184414.44</v>
      </c>
    </row>
    <row r="9" spans="1:9" x14ac:dyDescent="0.25">
      <c r="A9" t="s">
        <v>16</v>
      </c>
      <c r="B9" s="2" t="s">
        <v>15</v>
      </c>
      <c r="C9" s="3">
        <v>26701.68</v>
      </c>
      <c r="D9" s="3">
        <v>0</v>
      </c>
      <c r="E9" s="3">
        <v>26701.68</v>
      </c>
      <c r="F9" s="4">
        <v>0.99945796799999997</v>
      </c>
      <c r="G9" s="3">
        <v>26687.21</v>
      </c>
      <c r="H9" s="3">
        <v>383.77</v>
      </c>
      <c r="I9" s="3">
        <v>27070.98</v>
      </c>
    </row>
    <row r="10" spans="1:9" x14ac:dyDescent="0.25">
      <c r="A10" t="s">
        <v>18</v>
      </c>
      <c r="B10" s="2" t="s">
        <v>17</v>
      </c>
      <c r="C10" s="3">
        <v>1218831.29</v>
      </c>
      <c r="D10" s="3">
        <v>0</v>
      </c>
      <c r="E10" s="3">
        <v>1218831.29</v>
      </c>
      <c r="F10" s="4">
        <v>0.99945796799999997</v>
      </c>
      <c r="G10" s="3">
        <v>1218170.6399999999</v>
      </c>
      <c r="H10" s="3">
        <v>0</v>
      </c>
      <c r="I10" s="3">
        <v>1218170.6399999999</v>
      </c>
    </row>
    <row r="11" spans="1:9" x14ac:dyDescent="0.25">
      <c r="A11" t="s">
        <v>20</v>
      </c>
      <c r="B11" s="2" t="s">
        <v>19</v>
      </c>
      <c r="C11" s="3">
        <v>38606.42</v>
      </c>
      <c r="D11" s="3">
        <v>0</v>
      </c>
      <c r="E11" s="3">
        <v>38606.42</v>
      </c>
      <c r="F11" s="4">
        <v>0.99945796799999997</v>
      </c>
      <c r="G11" s="3">
        <v>38585.480000000003</v>
      </c>
      <c r="H11" s="3">
        <v>1353.76</v>
      </c>
      <c r="I11" s="3">
        <v>39939.24</v>
      </c>
    </row>
    <row r="12" spans="1:9" x14ac:dyDescent="0.25">
      <c r="A12" t="s">
        <v>22</v>
      </c>
      <c r="B12" s="2" t="s">
        <v>21</v>
      </c>
      <c r="C12" s="3">
        <v>31273.18</v>
      </c>
      <c r="D12" s="3">
        <v>0</v>
      </c>
      <c r="E12" s="3">
        <v>31273.18</v>
      </c>
      <c r="F12" s="4">
        <v>0.99945796799999997</v>
      </c>
      <c r="G12" s="3">
        <v>31256.22</v>
      </c>
      <c r="H12" s="3">
        <v>0</v>
      </c>
      <c r="I12" s="3">
        <v>31256.22</v>
      </c>
    </row>
    <row r="13" spans="1:9" x14ac:dyDescent="0.25">
      <c r="A13" t="s">
        <v>24</v>
      </c>
      <c r="B13" s="2" t="s">
        <v>23</v>
      </c>
      <c r="C13" s="3">
        <v>193789.45</v>
      </c>
      <c r="D13" s="3">
        <v>0</v>
      </c>
      <c r="E13" s="3">
        <v>193789.45</v>
      </c>
      <c r="F13" s="4">
        <v>0.99945796799999997</v>
      </c>
      <c r="G13" s="3">
        <v>193684.4</v>
      </c>
      <c r="H13" s="3">
        <v>0</v>
      </c>
      <c r="I13" s="3">
        <v>193684.4</v>
      </c>
    </row>
    <row r="14" spans="1:9" x14ac:dyDescent="0.25">
      <c r="A14" t="s">
        <v>26</v>
      </c>
      <c r="B14" s="2" t="s">
        <v>25</v>
      </c>
      <c r="C14" s="3">
        <v>129210.55</v>
      </c>
      <c r="D14" s="3">
        <v>0</v>
      </c>
      <c r="E14" s="3">
        <v>129210.55</v>
      </c>
      <c r="F14" s="4">
        <v>0.99945796799999997</v>
      </c>
      <c r="G14" s="3">
        <v>129140.52</v>
      </c>
      <c r="H14" s="3">
        <v>0</v>
      </c>
      <c r="I14" s="3">
        <v>129140.52</v>
      </c>
    </row>
    <row r="15" spans="1:9" x14ac:dyDescent="0.25">
      <c r="A15" t="s">
        <v>27</v>
      </c>
      <c r="B15" s="2">
        <v>10999</v>
      </c>
      <c r="C15" s="3">
        <v>315037.71999999997</v>
      </c>
      <c r="D15" s="3">
        <v>0</v>
      </c>
      <c r="E15" s="3">
        <v>315037.71999999997</v>
      </c>
      <c r="F15" s="4">
        <v>0.99945796799999997</v>
      </c>
      <c r="G15" s="3">
        <v>314866.96000000002</v>
      </c>
      <c r="H15" s="3">
        <v>1451.03</v>
      </c>
      <c r="I15" s="3">
        <v>316317.99</v>
      </c>
    </row>
    <row r="16" spans="1:9" x14ac:dyDescent="0.25">
      <c r="A16" t="s">
        <v>28</v>
      </c>
      <c r="B16" s="2">
        <v>11999</v>
      </c>
      <c r="C16" s="3">
        <v>225400.88</v>
      </c>
      <c r="D16" s="3">
        <v>0</v>
      </c>
      <c r="E16" s="3">
        <v>225400.88</v>
      </c>
      <c r="F16" s="4">
        <v>0.99945796799999997</v>
      </c>
      <c r="G16" s="3">
        <v>225278.69</v>
      </c>
      <c r="H16" s="3">
        <v>0</v>
      </c>
      <c r="I16" s="3">
        <v>225278.69</v>
      </c>
    </row>
    <row r="17" spans="1:9" x14ac:dyDescent="0.25">
      <c r="A17" t="s">
        <v>29</v>
      </c>
      <c r="B17" s="2">
        <v>12999</v>
      </c>
      <c r="C17" s="3">
        <v>109236.31</v>
      </c>
      <c r="D17" s="3">
        <v>0</v>
      </c>
      <c r="E17" s="3">
        <v>109236.31</v>
      </c>
      <c r="F17" s="4">
        <v>0.99945796799999997</v>
      </c>
      <c r="G17" s="3">
        <v>109177.11</v>
      </c>
      <c r="H17" s="3">
        <v>0</v>
      </c>
      <c r="I17" s="3">
        <v>109177.11</v>
      </c>
    </row>
    <row r="18" spans="1:9" x14ac:dyDescent="0.25">
      <c r="A18" t="s">
        <v>30</v>
      </c>
      <c r="B18" s="2">
        <v>13999</v>
      </c>
      <c r="C18" s="3">
        <v>1990625.23</v>
      </c>
      <c r="D18" s="3">
        <v>0</v>
      </c>
      <c r="E18" s="3">
        <v>1990625.23</v>
      </c>
      <c r="F18" s="4">
        <v>0.99945796799999997</v>
      </c>
      <c r="G18" s="3">
        <v>1989546.23</v>
      </c>
      <c r="H18" s="3">
        <v>91113.43</v>
      </c>
      <c r="I18" s="3">
        <v>2080659.66</v>
      </c>
    </row>
    <row r="19" spans="1:9" x14ac:dyDescent="0.25">
      <c r="A19" t="s">
        <v>31</v>
      </c>
      <c r="B19" s="2">
        <v>14999</v>
      </c>
      <c r="C19" s="3">
        <v>445796.8</v>
      </c>
      <c r="D19" s="3">
        <v>0</v>
      </c>
      <c r="E19" s="3">
        <v>445796.8</v>
      </c>
      <c r="F19" s="4">
        <v>0.99945796799999997</v>
      </c>
      <c r="G19" s="3">
        <v>445555.15</v>
      </c>
      <c r="H19" s="3">
        <v>0</v>
      </c>
      <c r="I19" s="3">
        <v>445555.15</v>
      </c>
    </row>
    <row r="20" spans="1:9" x14ac:dyDescent="0.25">
      <c r="A20" t="s">
        <v>32</v>
      </c>
      <c r="B20" s="2">
        <v>15999</v>
      </c>
      <c r="C20" s="3">
        <v>94479.89</v>
      </c>
      <c r="D20" s="3">
        <v>0</v>
      </c>
      <c r="E20" s="3">
        <v>94479.89</v>
      </c>
      <c r="F20" s="4">
        <v>0.99945796799999997</v>
      </c>
      <c r="G20" s="3">
        <v>94428.68</v>
      </c>
      <c r="H20" s="3">
        <v>0</v>
      </c>
      <c r="I20" s="3">
        <v>94428.68</v>
      </c>
    </row>
    <row r="21" spans="1:9" x14ac:dyDescent="0.25">
      <c r="A21" t="s">
        <v>33</v>
      </c>
      <c r="B21" s="2">
        <v>16999</v>
      </c>
      <c r="C21" s="3">
        <v>401456.39</v>
      </c>
      <c r="D21" s="3">
        <v>0</v>
      </c>
      <c r="E21" s="3">
        <v>401456.39</v>
      </c>
      <c r="F21" s="4">
        <v>0.99945796799999997</v>
      </c>
      <c r="G21" s="3">
        <v>401238.78</v>
      </c>
      <c r="H21" s="3">
        <v>0</v>
      </c>
      <c r="I21" s="3">
        <v>401238.78</v>
      </c>
    </row>
    <row r="22" spans="1:9" x14ac:dyDescent="0.25">
      <c r="A22" t="s">
        <v>34</v>
      </c>
      <c r="B22" s="2">
        <v>17999</v>
      </c>
      <c r="C22" s="3">
        <v>302804.03999999998</v>
      </c>
      <c r="D22" s="3">
        <v>0</v>
      </c>
      <c r="E22" s="3">
        <v>302804.03999999998</v>
      </c>
      <c r="F22" s="4">
        <v>0.99945796799999997</v>
      </c>
      <c r="G22" s="3">
        <v>302639.92</v>
      </c>
      <c r="H22" s="3">
        <v>5877.12</v>
      </c>
      <c r="I22" s="3">
        <v>308517.03999999998</v>
      </c>
    </row>
    <row r="23" spans="1:9" x14ac:dyDescent="0.25">
      <c r="A23" t="s">
        <v>35</v>
      </c>
      <c r="B23" s="2">
        <v>18999</v>
      </c>
      <c r="C23" s="3">
        <v>531991</v>
      </c>
      <c r="D23" s="3">
        <v>0</v>
      </c>
      <c r="E23" s="3">
        <v>531991</v>
      </c>
      <c r="F23" s="4">
        <v>0.99945796799999997</v>
      </c>
      <c r="G23" s="3">
        <v>531702.65</v>
      </c>
      <c r="H23" s="3">
        <v>0</v>
      </c>
      <c r="I23" s="3">
        <v>531702.65</v>
      </c>
    </row>
    <row r="24" spans="1:9" x14ac:dyDescent="0.25">
      <c r="A24" t="s">
        <v>36</v>
      </c>
      <c r="B24" s="2">
        <v>19999</v>
      </c>
      <c r="C24" s="3">
        <v>7578.43</v>
      </c>
      <c r="D24" s="3">
        <v>0</v>
      </c>
      <c r="E24" s="3">
        <v>7578.43</v>
      </c>
      <c r="F24" s="4">
        <v>0.99945796799999997</v>
      </c>
      <c r="G24" s="3">
        <v>7574.31</v>
      </c>
      <c r="H24" s="3">
        <v>0</v>
      </c>
      <c r="I24" s="3">
        <v>7574.31</v>
      </c>
    </row>
    <row r="25" spans="1:9" x14ac:dyDescent="0.25">
      <c r="A25" t="s">
        <v>37</v>
      </c>
      <c r="B25" s="2">
        <v>20999</v>
      </c>
      <c r="C25" s="3">
        <v>825856.89</v>
      </c>
      <c r="D25" s="3">
        <v>0</v>
      </c>
      <c r="E25" s="3">
        <v>825856.89</v>
      </c>
      <c r="F25" s="4">
        <v>0.99945796799999997</v>
      </c>
      <c r="G25" s="3">
        <v>825409.27</v>
      </c>
      <c r="H25" s="3">
        <v>27182.53</v>
      </c>
      <c r="I25" s="3">
        <v>852591.8</v>
      </c>
    </row>
    <row r="26" spans="1:9" x14ac:dyDescent="0.25">
      <c r="A26" t="s">
        <v>38</v>
      </c>
      <c r="B26" s="2">
        <v>21999</v>
      </c>
      <c r="C26" s="3">
        <v>22759.17</v>
      </c>
      <c r="D26" s="3">
        <v>0</v>
      </c>
      <c r="E26" s="3">
        <v>22759.17</v>
      </c>
      <c r="F26" s="4">
        <v>0.99945796799999997</v>
      </c>
      <c r="G26" s="3">
        <v>22746.83</v>
      </c>
      <c r="H26" s="3">
        <v>0</v>
      </c>
      <c r="I26" s="3">
        <v>22746.83</v>
      </c>
    </row>
    <row r="27" spans="1:9" x14ac:dyDescent="0.25">
      <c r="A27" t="s">
        <v>39</v>
      </c>
      <c r="B27" s="2">
        <v>22999</v>
      </c>
      <c r="C27" s="3">
        <v>107156.47</v>
      </c>
      <c r="D27" s="3">
        <v>0</v>
      </c>
      <c r="E27" s="3">
        <v>107156.47</v>
      </c>
      <c r="F27" s="4">
        <v>0.99945796799999997</v>
      </c>
      <c r="G27" s="3">
        <v>107098.4</v>
      </c>
      <c r="H27" s="3">
        <v>464.55</v>
      </c>
      <c r="I27" s="3">
        <v>107562.95</v>
      </c>
    </row>
    <row r="28" spans="1:9" x14ac:dyDescent="0.25">
      <c r="A28" t="s">
        <v>40</v>
      </c>
      <c r="B28" s="2">
        <v>23999</v>
      </c>
      <c r="C28" s="3">
        <v>169646.28</v>
      </c>
      <c r="D28" s="3">
        <v>0</v>
      </c>
      <c r="E28" s="3">
        <v>169646.28</v>
      </c>
      <c r="F28" s="4">
        <v>0.99945796799999997</v>
      </c>
      <c r="G28" s="3">
        <v>169554.33</v>
      </c>
      <c r="H28" s="3">
        <v>279.12</v>
      </c>
      <c r="I28" s="3">
        <v>169833.45</v>
      </c>
    </row>
    <row r="29" spans="1:9" x14ac:dyDescent="0.25">
      <c r="A29" t="s">
        <v>41</v>
      </c>
      <c r="B29" s="2">
        <v>24999</v>
      </c>
      <c r="C29" s="3">
        <v>68242.52</v>
      </c>
      <c r="D29" s="3">
        <v>0</v>
      </c>
      <c r="E29" s="3">
        <v>68242.52</v>
      </c>
      <c r="F29" s="4">
        <v>0.99945796799999997</v>
      </c>
      <c r="G29" s="3">
        <v>68205.53</v>
      </c>
      <c r="H29" s="3">
        <v>0</v>
      </c>
      <c r="I29" s="3">
        <v>68205.53</v>
      </c>
    </row>
    <row r="30" spans="1:9" x14ac:dyDescent="0.25">
      <c r="A30" t="s">
        <v>42</v>
      </c>
      <c r="B30" s="2">
        <v>25999</v>
      </c>
      <c r="C30" s="3">
        <v>152613.4</v>
      </c>
      <c r="D30" s="3">
        <v>0</v>
      </c>
      <c r="E30" s="3">
        <v>152613.4</v>
      </c>
      <c r="F30" s="4">
        <v>0.99945796799999997</v>
      </c>
      <c r="G30" s="3">
        <v>152530.68</v>
      </c>
      <c r="H30" s="3">
        <v>0</v>
      </c>
      <c r="I30" s="3">
        <v>152530.68</v>
      </c>
    </row>
    <row r="31" spans="1:9" x14ac:dyDescent="0.25">
      <c r="A31" t="s">
        <v>43</v>
      </c>
      <c r="B31" s="2">
        <v>26999</v>
      </c>
      <c r="C31" s="3">
        <v>30102.14</v>
      </c>
      <c r="D31" s="3">
        <v>0</v>
      </c>
      <c r="E31" s="3">
        <v>30102.14</v>
      </c>
      <c r="F31" s="4">
        <v>0.99945796799999997</v>
      </c>
      <c r="G31" s="3">
        <v>30085.82</v>
      </c>
      <c r="H31" s="3">
        <v>0</v>
      </c>
      <c r="I31" s="3">
        <v>30085.82</v>
      </c>
    </row>
    <row r="32" spans="1:9" x14ac:dyDescent="0.25">
      <c r="A32" t="s">
        <v>44</v>
      </c>
      <c r="B32" s="2">
        <v>27999</v>
      </c>
      <c r="C32" s="3">
        <v>113653.45</v>
      </c>
      <c r="D32" s="3">
        <v>0</v>
      </c>
      <c r="E32" s="3">
        <v>113653.45</v>
      </c>
      <c r="F32" s="4">
        <v>0.99945796799999997</v>
      </c>
      <c r="G32" s="3">
        <v>113591.87</v>
      </c>
      <c r="H32" s="3">
        <v>1011.05</v>
      </c>
      <c r="I32" s="3">
        <v>114602.92</v>
      </c>
    </row>
    <row r="33" spans="1:9" x14ac:dyDescent="0.25">
      <c r="A33" t="s">
        <v>45</v>
      </c>
      <c r="B33" s="2">
        <v>28999</v>
      </c>
      <c r="C33" s="3">
        <v>262878.89</v>
      </c>
      <c r="D33" s="3">
        <v>0</v>
      </c>
      <c r="E33" s="3">
        <v>262878.89</v>
      </c>
      <c r="F33" s="4">
        <v>0.99945796799999997</v>
      </c>
      <c r="G33" s="3">
        <v>262736.39</v>
      </c>
      <c r="H33" s="3">
        <v>110.99</v>
      </c>
      <c r="I33" s="3">
        <v>262847.38</v>
      </c>
    </row>
    <row r="34" spans="1:9" x14ac:dyDescent="0.25">
      <c r="A34" t="s">
        <v>46</v>
      </c>
      <c r="B34" s="2">
        <v>29999</v>
      </c>
      <c r="C34" s="3">
        <v>113715.47</v>
      </c>
      <c r="D34" s="3">
        <v>0</v>
      </c>
      <c r="E34" s="3">
        <v>113715.47</v>
      </c>
      <c r="F34" s="4">
        <v>0.99945796799999997</v>
      </c>
      <c r="G34" s="3">
        <v>113653.83</v>
      </c>
      <c r="H34" s="3">
        <v>0</v>
      </c>
      <c r="I34" s="3">
        <v>113653.83</v>
      </c>
    </row>
    <row r="35" spans="1:9" x14ac:dyDescent="0.25">
      <c r="A35" t="s">
        <v>47</v>
      </c>
      <c r="B35" s="2">
        <v>30999</v>
      </c>
      <c r="C35" s="3">
        <v>757778.97</v>
      </c>
      <c r="D35" s="3">
        <v>0</v>
      </c>
      <c r="E35" s="3">
        <v>757778.97</v>
      </c>
      <c r="F35" s="4">
        <v>0.99945796799999997</v>
      </c>
      <c r="G35" s="3">
        <v>757368.23</v>
      </c>
      <c r="H35" s="3">
        <v>0</v>
      </c>
      <c r="I35" s="3">
        <v>757368.23</v>
      </c>
    </row>
    <row r="36" spans="1:9" x14ac:dyDescent="0.25">
      <c r="A36" t="s">
        <v>48</v>
      </c>
      <c r="B36" s="2">
        <v>31999</v>
      </c>
      <c r="C36" s="3">
        <v>86425.08</v>
      </c>
      <c r="D36" s="3">
        <v>0</v>
      </c>
      <c r="E36" s="3">
        <v>86425.08</v>
      </c>
      <c r="F36" s="4">
        <v>0.99945796799999997</v>
      </c>
      <c r="G36" s="3">
        <v>86378.23</v>
      </c>
      <c r="H36" s="3">
        <v>1831.59</v>
      </c>
      <c r="I36" s="3">
        <v>88209.82</v>
      </c>
    </row>
    <row r="37" spans="1:9" x14ac:dyDescent="0.25">
      <c r="A37" t="s">
        <v>49</v>
      </c>
      <c r="B37" s="2">
        <v>32999</v>
      </c>
      <c r="C37" s="3">
        <v>402373.42</v>
      </c>
      <c r="D37" s="3">
        <v>0</v>
      </c>
      <c r="E37" s="3">
        <v>402373.42</v>
      </c>
      <c r="F37" s="4">
        <v>0.99945796799999997</v>
      </c>
      <c r="G37" s="3">
        <v>402155.3</v>
      </c>
      <c r="H37" s="3">
        <v>0</v>
      </c>
      <c r="I37" s="3">
        <v>402155.3</v>
      </c>
    </row>
    <row r="38" spans="1:9" x14ac:dyDescent="0.25">
      <c r="A38" t="s">
        <v>50</v>
      </c>
      <c r="B38" s="2">
        <v>33999</v>
      </c>
      <c r="C38" s="3">
        <v>66381.789999999994</v>
      </c>
      <c r="D38" s="3">
        <v>0</v>
      </c>
      <c r="E38" s="3">
        <v>66381.789999999994</v>
      </c>
      <c r="F38" s="4">
        <v>0.99945796799999997</v>
      </c>
      <c r="G38" s="3">
        <v>66345.8</v>
      </c>
      <c r="H38" s="3">
        <v>33661.279999999999</v>
      </c>
      <c r="I38" s="3">
        <v>100007.08</v>
      </c>
    </row>
    <row r="39" spans="1:9" x14ac:dyDescent="0.25">
      <c r="A39" t="s">
        <v>51</v>
      </c>
      <c r="B39" s="2">
        <v>34999</v>
      </c>
      <c r="C39" s="3">
        <v>65545.289999999994</v>
      </c>
      <c r="D39" s="3">
        <v>0</v>
      </c>
      <c r="E39" s="3">
        <v>65545.289999999994</v>
      </c>
      <c r="F39" s="4">
        <v>0.99945796799999997</v>
      </c>
      <c r="G39" s="3">
        <v>65509.760000000002</v>
      </c>
      <c r="H39" s="3">
        <v>2912.85</v>
      </c>
      <c r="I39" s="3">
        <v>68422.61</v>
      </c>
    </row>
    <row r="40" spans="1:9" x14ac:dyDescent="0.25">
      <c r="A40" t="s">
        <v>52</v>
      </c>
      <c r="B40" s="2">
        <v>35999</v>
      </c>
      <c r="C40" s="3">
        <v>114810.02</v>
      </c>
      <c r="D40" s="3">
        <v>0</v>
      </c>
      <c r="E40" s="3">
        <v>114810.02</v>
      </c>
      <c r="F40" s="4">
        <v>0.99945796799999997</v>
      </c>
      <c r="G40" s="3">
        <v>114747.81</v>
      </c>
      <c r="H40" s="3">
        <v>0</v>
      </c>
      <c r="I40" s="3">
        <v>114747.81</v>
      </c>
    </row>
    <row r="41" spans="1:9" x14ac:dyDescent="0.25">
      <c r="A41" t="s">
        <v>53</v>
      </c>
      <c r="B41" s="2">
        <v>36999</v>
      </c>
      <c r="C41" s="3">
        <v>310319.17</v>
      </c>
      <c r="D41" s="3">
        <v>0</v>
      </c>
      <c r="E41" s="3">
        <v>310319.17</v>
      </c>
      <c r="F41" s="4">
        <v>0.99945796799999997</v>
      </c>
      <c r="G41" s="3">
        <v>310150.99</v>
      </c>
      <c r="H41" s="3">
        <v>3581.86</v>
      </c>
      <c r="I41" s="3">
        <v>313732.84999999998</v>
      </c>
    </row>
    <row r="42" spans="1:9" x14ac:dyDescent="0.25">
      <c r="A42" t="s">
        <v>54</v>
      </c>
      <c r="B42" s="2">
        <v>37999</v>
      </c>
      <c r="C42" s="3">
        <v>732607.52</v>
      </c>
      <c r="D42" s="3">
        <v>0</v>
      </c>
      <c r="E42" s="3">
        <v>732607.52</v>
      </c>
      <c r="F42" s="4">
        <v>0.99945796799999997</v>
      </c>
      <c r="G42" s="3">
        <v>732210.41</v>
      </c>
      <c r="H42" s="3">
        <v>3149.86</v>
      </c>
      <c r="I42" s="3">
        <v>735360.27</v>
      </c>
    </row>
    <row r="43" spans="1:9" x14ac:dyDescent="0.25">
      <c r="A43" t="s">
        <v>55</v>
      </c>
      <c r="B43" s="2">
        <v>38999</v>
      </c>
      <c r="C43" s="3">
        <v>165960.49</v>
      </c>
      <c r="D43" s="3">
        <v>0</v>
      </c>
      <c r="E43" s="3">
        <v>165960.49</v>
      </c>
      <c r="F43" s="4">
        <v>0.99945796799999997</v>
      </c>
      <c r="G43" s="3">
        <v>165870.54</v>
      </c>
      <c r="H43" s="3">
        <v>5687.25</v>
      </c>
      <c r="I43" s="3">
        <v>171557.79</v>
      </c>
    </row>
    <row r="44" spans="1:9" x14ac:dyDescent="0.25">
      <c r="A44" t="s">
        <v>56</v>
      </c>
      <c r="B44" s="2">
        <v>39999</v>
      </c>
      <c r="C44" s="3">
        <v>109235.94</v>
      </c>
      <c r="D44" s="3">
        <v>0</v>
      </c>
      <c r="E44" s="3">
        <v>109235.94</v>
      </c>
      <c r="F44" s="4">
        <v>0.99945796799999997</v>
      </c>
      <c r="G44" s="3">
        <v>109176.71</v>
      </c>
      <c r="H44" s="3">
        <v>0</v>
      </c>
      <c r="I44" s="3">
        <v>109176.71</v>
      </c>
    </row>
    <row r="45" spans="1:9" x14ac:dyDescent="0.25">
      <c r="A45" t="s">
        <v>57</v>
      </c>
      <c r="B45" s="2">
        <v>40999</v>
      </c>
      <c r="C45" s="3">
        <v>3971259.48</v>
      </c>
      <c r="D45" s="3">
        <v>0</v>
      </c>
      <c r="E45" s="3">
        <v>3971259.48</v>
      </c>
      <c r="F45" s="4">
        <v>0.99945796799999997</v>
      </c>
      <c r="G45" s="3">
        <v>3969106.93</v>
      </c>
      <c r="H45" s="3">
        <v>15521.2</v>
      </c>
      <c r="I45" s="3">
        <v>3984628.13</v>
      </c>
    </row>
    <row r="46" spans="1:9" x14ac:dyDescent="0.25">
      <c r="A46" t="s">
        <v>58</v>
      </c>
      <c r="B46" s="2">
        <v>41999</v>
      </c>
      <c r="C46" s="3">
        <v>299505.82</v>
      </c>
      <c r="D46" s="3">
        <v>0</v>
      </c>
      <c r="E46" s="3">
        <v>299505.82</v>
      </c>
      <c r="F46" s="4">
        <v>0.99945796799999997</v>
      </c>
      <c r="G46" s="3">
        <v>299343.49</v>
      </c>
      <c r="H46" s="3">
        <v>0</v>
      </c>
      <c r="I46" s="3">
        <v>299343.49</v>
      </c>
    </row>
    <row r="47" spans="1:9" x14ac:dyDescent="0.25">
      <c r="A47" t="s">
        <v>59</v>
      </c>
      <c r="B47" s="2">
        <v>42999</v>
      </c>
      <c r="C47" s="3">
        <v>78765.320000000007</v>
      </c>
      <c r="D47" s="3">
        <v>0</v>
      </c>
      <c r="E47" s="3">
        <v>78765.320000000007</v>
      </c>
      <c r="F47" s="4">
        <v>0.99945796799999997</v>
      </c>
      <c r="G47" s="3">
        <v>78722.649999999994</v>
      </c>
      <c r="H47" s="3">
        <v>31.97</v>
      </c>
      <c r="I47" s="3">
        <v>78754.62</v>
      </c>
    </row>
    <row r="48" spans="1:9" x14ac:dyDescent="0.25">
      <c r="A48" t="s">
        <v>60</v>
      </c>
      <c r="B48" s="2">
        <v>43999</v>
      </c>
      <c r="C48" s="3">
        <v>88585.82</v>
      </c>
      <c r="D48" s="3">
        <v>0</v>
      </c>
      <c r="E48" s="3">
        <v>88585.82</v>
      </c>
      <c r="F48" s="4">
        <v>0.99945796799999997</v>
      </c>
      <c r="G48" s="3">
        <v>88537.79</v>
      </c>
      <c r="H48" s="3">
        <v>0</v>
      </c>
      <c r="I48" s="3">
        <v>88537.79</v>
      </c>
    </row>
    <row r="49" spans="1:9" x14ac:dyDescent="0.25">
      <c r="A49" t="s">
        <v>61</v>
      </c>
      <c r="B49" s="2">
        <v>44999</v>
      </c>
      <c r="C49" s="3">
        <v>829135.75</v>
      </c>
      <c r="D49" s="3">
        <v>0</v>
      </c>
      <c r="E49" s="3">
        <v>829135.75</v>
      </c>
      <c r="F49" s="4">
        <v>0.99945796799999997</v>
      </c>
      <c r="G49" s="3">
        <v>828686.33</v>
      </c>
      <c r="H49" s="3">
        <v>0</v>
      </c>
      <c r="I49" s="3">
        <v>828686.33</v>
      </c>
    </row>
    <row r="50" spans="1:9" x14ac:dyDescent="0.25">
      <c r="A50" t="s">
        <v>62</v>
      </c>
      <c r="B50" s="2">
        <v>45999</v>
      </c>
      <c r="C50" s="3">
        <v>173372.45</v>
      </c>
      <c r="D50" s="3">
        <v>0</v>
      </c>
      <c r="E50" s="3">
        <v>173372.45</v>
      </c>
      <c r="F50" s="4">
        <v>0.99945796799999997</v>
      </c>
      <c r="G50" s="3">
        <v>173278.45</v>
      </c>
      <c r="H50" s="3">
        <v>2296.8200000000002</v>
      </c>
      <c r="I50" s="3">
        <v>175575.27</v>
      </c>
    </row>
    <row r="51" spans="1:9" x14ac:dyDescent="0.25">
      <c r="A51" t="s">
        <v>63</v>
      </c>
      <c r="B51" s="2">
        <v>46999</v>
      </c>
      <c r="C51" s="3">
        <v>41182.14</v>
      </c>
      <c r="D51" s="3">
        <v>0</v>
      </c>
      <c r="E51" s="3">
        <v>41182.14</v>
      </c>
      <c r="F51" s="4">
        <v>0.99945796799999997</v>
      </c>
      <c r="G51" s="3">
        <v>41159.839999999997</v>
      </c>
      <c r="H51" s="3">
        <v>0</v>
      </c>
      <c r="I51" s="3">
        <v>41159.839999999997</v>
      </c>
    </row>
    <row r="52" spans="1:9" x14ac:dyDescent="0.25">
      <c r="A52" t="s">
        <v>64</v>
      </c>
      <c r="B52" s="2">
        <v>47999</v>
      </c>
      <c r="C52" s="3">
        <v>102436.54</v>
      </c>
      <c r="D52" s="3">
        <v>0</v>
      </c>
      <c r="E52" s="3">
        <v>102436.54</v>
      </c>
      <c r="F52" s="4">
        <v>0.99945796799999997</v>
      </c>
      <c r="G52" s="3">
        <v>102381</v>
      </c>
      <c r="H52" s="3">
        <v>1510.02</v>
      </c>
      <c r="I52" s="3">
        <v>103891.02</v>
      </c>
    </row>
    <row r="53" spans="1:9" x14ac:dyDescent="0.25">
      <c r="A53" t="s">
        <v>65</v>
      </c>
      <c r="B53" s="2">
        <v>48999</v>
      </c>
      <c r="C53" s="3">
        <v>110728.96000000001</v>
      </c>
      <c r="D53" s="3">
        <v>0</v>
      </c>
      <c r="E53" s="3">
        <v>110728.96000000001</v>
      </c>
      <c r="F53" s="4">
        <v>0.99945796799999997</v>
      </c>
      <c r="G53" s="3">
        <v>110668.97</v>
      </c>
      <c r="H53" s="3">
        <v>0</v>
      </c>
      <c r="I53" s="3">
        <v>110668.97</v>
      </c>
    </row>
    <row r="54" spans="1:9" x14ac:dyDescent="0.25">
      <c r="A54" t="s">
        <v>66</v>
      </c>
      <c r="B54" s="2">
        <v>49999</v>
      </c>
      <c r="C54" s="3">
        <v>495336.85</v>
      </c>
      <c r="D54" s="3">
        <v>0</v>
      </c>
      <c r="E54" s="3">
        <v>495336.85</v>
      </c>
      <c r="F54" s="4">
        <v>0.99945796799999997</v>
      </c>
      <c r="G54" s="3">
        <v>495068.37</v>
      </c>
      <c r="H54" s="3">
        <v>0</v>
      </c>
      <c r="I54" s="3">
        <v>495068.37</v>
      </c>
    </row>
    <row r="55" spans="1:9" x14ac:dyDescent="0.25">
      <c r="A55" t="s">
        <v>67</v>
      </c>
      <c r="B55" s="2">
        <v>50999</v>
      </c>
      <c r="C55" s="3">
        <v>57484.59</v>
      </c>
      <c r="D55" s="3">
        <v>0</v>
      </c>
      <c r="E55" s="3">
        <v>57484.59</v>
      </c>
      <c r="F55" s="4">
        <v>0.99945796799999997</v>
      </c>
      <c r="G55" s="3">
        <v>57453.42</v>
      </c>
      <c r="H55" s="3">
        <v>2468.08</v>
      </c>
      <c r="I55" s="3">
        <v>59921.5</v>
      </c>
    </row>
    <row r="56" spans="1:9" x14ac:dyDescent="0.25">
      <c r="A56" t="s">
        <v>68</v>
      </c>
      <c r="B56" s="2">
        <v>51999</v>
      </c>
      <c r="C56" s="3">
        <v>618213.18000000005</v>
      </c>
      <c r="D56" s="3">
        <v>0</v>
      </c>
      <c r="E56" s="3">
        <v>618213.18000000005</v>
      </c>
      <c r="F56" s="4">
        <v>0.99945796799999997</v>
      </c>
      <c r="G56" s="3">
        <v>617878.11</v>
      </c>
      <c r="H56" s="3">
        <v>0</v>
      </c>
      <c r="I56" s="3">
        <v>617878.11</v>
      </c>
    </row>
    <row r="57" spans="1:9" x14ac:dyDescent="0.25">
      <c r="A57" t="s">
        <v>69</v>
      </c>
      <c r="B57" s="2">
        <v>52999</v>
      </c>
      <c r="C57" s="3">
        <v>88958.23</v>
      </c>
      <c r="D57" s="3">
        <v>0</v>
      </c>
      <c r="E57" s="3">
        <v>88958.23</v>
      </c>
      <c r="F57" s="4">
        <v>0.99945796799999997</v>
      </c>
      <c r="G57" s="3">
        <v>88910.02</v>
      </c>
      <c r="H57" s="3">
        <v>0</v>
      </c>
      <c r="I57" s="3">
        <v>88910.02</v>
      </c>
    </row>
    <row r="58" spans="1:9" x14ac:dyDescent="0.25">
      <c r="A58" t="s">
        <v>70</v>
      </c>
      <c r="B58" s="2">
        <v>53999</v>
      </c>
      <c r="C58" s="3">
        <v>1002014.69</v>
      </c>
      <c r="D58" s="3">
        <v>0</v>
      </c>
      <c r="E58" s="3">
        <v>1002014.69</v>
      </c>
      <c r="F58" s="4">
        <v>0.99945796799999997</v>
      </c>
      <c r="G58" s="3">
        <v>1001471.55</v>
      </c>
      <c r="H58" s="3">
        <v>757.9</v>
      </c>
      <c r="I58" s="3">
        <v>1002229.45</v>
      </c>
    </row>
    <row r="59" spans="1:9" x14ac:dyDescent="0.25">
      <c r="A59" t="s">
        <v>71</v>
      </c>
      <c r="B59" s="2">
        <v>54999</v>
      </c>
      <c r="C59" s="3">
        <v>47663.43</v>
      </c>
      <c r="D59" s="3">
        <v>0</v>
      </c>
      <c r="E59" s="3">
        <v>47663.43</v>
      </c>
      <c r="F59" s="4">
        <v>0.99945796799999997</v>
      </c>
      <c r="G59" s="3">
        <v>47637.59</v>
      </c>
      <c r="H59" s="3">
        <v>0</v>
      </c>
      <c r="I59" s="3">
        <v>47637.59</v>
      </c>
    </row>
    <row r="60" spans="1:9" x14ac:dyDescent="0.25">
      <c r="A60" t="s">
        <v>72</v>
      </c>
      <c r="B60" s="2">
        <v>55999</v>
      </c>
      <c r="C60" s="3">
        <v>263160.08</v>
      </c>
      <c r="D60" s="3">
        <v>0</v>
      </c>
      <c r="E60" s="3">
        <v>263160.08</v>
      </c>
      <c r="F60" s="4">
        <v>0.99945796799999997</v>
      </c>
      <c r="G60" s="3">
        <v>263017.46999999997</v>
      </c>
      <c r="H60" s="3">
        <v>6713.3</v>
      </c>
      <c r="I60" s="3">
        <v>269730.77</v>
      </c>
    </row>
    <row r="61" spans="1:9" x14ac:dyDescent="0.25">
      <c r="A61" t="s">
        <v>73</v>
      </c>
      <c r="B61" s="2">
        <v>56999</v>
      </c>
      <c r="C61" s="3">
        <v>348409.73</v>
      </c>
      <c r="D61" s="3">
        <v>0</v>
      </c>
      <c r="E61" s="3">
        <v>348409.73</v>
      </c>
      <c r="F61" s="4">
        <v>0.99945796799999997</v>
      </c>
      <c r="G61" s="3">
        <v>348220.9</v>
      </c>
      <c r="H61" s="3">
        <v>16392.310000000001</v>
      </c>
      <c r="I61" s="3">
        <v>364613.21</v>
      </c>
    </row>
    <row r="62" spans="1:9" x14ac:dyDescent="0.25">
      <c r="A62" t="s">
        <v>74</v>
      </c>
      <c r="B62" s="2">
        <v>57999</v>
      </c>
      <c r="C62" s="3">
        <v>50903.44</v>
      </c>
      <c r="D62" s="3">
        <v>0</v>
      </c>
      <c r="E62" s="3">
        <v>50903.44</v>
      </c>
      <c r="F62" s="4">
        <v>0.99945796799999997</v>
      </c>
      <c r="G62" s="3">
        <v>50875.85</v>
      </c>
      <c r="H62" s="3">
        <v>0</v>
      </c>
      <c r="I62" s="3">
        <v>50875.85</v>
      </c>
    </row>
    <row r="63" spans="1:9" x14ac:dyDescent="0.25">
      <c r="A63" t="s">
        <v>75</v>
      </c>
      <c r="B63" s="2">
        <v>58999</v>
      </c>
      <c r="C63" s="3">
        <v>118143.07</v>
      </c>
      <c r="D63" s="3">
        <v>0</v>
      </c>
      <c r="E63" s="3">
        <v>118143.07</v>
      </c>
      <c r="F63" s="4">
        <v>0.99945796799999997</v>
      </c>
      <c r="G63" s="3">
        <v>118079.03</v>
      </c>
      <c r="H63" s="3">
        <v>1361.94</v>
      </c>
      <c r="I63" s="3">
        <v>119440.97</v>
      </c>
    </row>
    <row r="64" spans="1:9" x14ac:dyDescent="0.25">
      <c r="A64" t="s">
        <v>76</v>
      </c>
      <c r="B64" s="2">
        <v>59999</v>
      </c>
      <c r="C64" s="3">
        <v>933962.93</v>
      </c>
      <c r="D64" s="3">
        <v>0</v>
      </c>
      <c r="E64" s="3">
        <v>933962.93</v>
      </c>
      <c r="F64" s="4">
        <v>0.99945796799999997</v>
      </c>
      <c r="G64" s="3">
        <v>933456.7</v>
      </c>
      <c r="H64" s="3">
        <v>14323.42</v>
      </c>
      <c r="I64" s="3">
        <v>947780.12</v>
      </c>
    </row>
    <row r="65" spans="1:9" x14ac:dyDescent="0.25">
      <c r="A65" t="s">
        <v>77</v>
      </c>
      <c r="B65" s="2">
        <v>60999</v>
      </c>
      <c r="C65" s="3">
        <v>105988.29</v>
      </c>
      <c r="D65" s="3">
        <v>0</v>
      </c>
      <c r="E65" s="3">
        <v>105988.29</v>
      </c>
      <c r="F65" s="4">
        <v>0.99945796799999997</v>
      </c>
      <c r="G65" s="3">
        <v>105930.85</v>
      </c>
      <c r="H65" s="3">
        <v>12323.91</v>
      </c>
      <c r="I65" s="3">
        <v>118254.76</v>
      </c>
    </row>
    <row r="66" spans="1:9" x14ac:dyDescent="0.25">
      <c r="A66" t="s">
        <v>78</v>
      </c>
      <c r="B66" s="2">
        <v>61999</v>
      </c>
      <c r="C66" s="3">
        <v>210861.07</v>
      </c>
      <c r="D66" s="3">
        <v>0</v>
      </c>
      <c r="E66" s="3">
        <v>210861.07</v>
      </c>
      <c r="F66" s="4">
        <v>0.99945796799999997</v>
      </c>
      <c r="G66" s="3">
        <v>210746.76</v>
      </c>
      <c r="H66" s="3">
        <v>866.65</v>
      </c>
      <c r="I66" s="3">
        <v>211613.41</v>
      </c>
    </row>
    <row r="67" spans="1:9" x14ac:dyDescent="0.25">
      <c r="A67" t="s">
        <v>79</v>
      </c>
      <c r="B67" s="2">
        <v>62999</v>
      </c>
      <c r="C67" s="3">
        <v>49910.78</v>
      </c>
      <c r="D67" s="3">
        <v>0</v>
      </c>
      <c r="E67" s="3">
        <v>49910.78</v>
      </c>
      <c r="F67" s="4">
        <v>0.99945796799999997</v>
      </c>
      <c r="G67" s="3">
        <v>49883.76</v>
      </c>
      <c r="H67" s="3">
        <v>0</v>
      </c>
      <c r="I67" s="3">
        <v>49883.76</v>
      </c>
    </row>
    <row r="68" spans="1:9" x14ac:dyDescent="0.25">
      <c r="A68" t="s">
        <v>80</v>
      </c>
      <c r="B68" s="2">
        <v>63999</v>
      </c>
      <c r="C68" s="3">
        <v>42845.94</v>
      </c>
      <c r="D68" s="3">
        <v>0</v>
      </c>
      <c r="E68" s="3">
        <v>42845.94</v>
      </c>
      <c r="F68" s="4">
        <v>0.99945796799999997</v>
      </c>
      <c r="G68" s="3">
        <v>42822.720000000001</v>
      </c>
      <c r="H68" s="3">
        <v>0</v>
      </c>
      <c r="I68" s="3">
        <v>42822.720000000001</v>
      </c>
    </row>
    <row r="69" spans="1:9" x14ac:dyDescent="0.25">
      <c r="A69" t="s">
        <v>81</v>
      </c>
      <c r="B69" s="2">
        <v>64999</v>
      </c>
      <c r="C69" s="3">
        <v>307883.12</v>
      </c>
      <c r="D69" s="3">
        <v>0</v>
      </c>
      <c r="E69" s="3">
        <v>307883.12</v>
      </c>
      <c r="F69" s="4">
        <v>0.99945796799999997</v>
      </c>
      <c r="G69" s="3">
        <v>307716.21000000002</v>
      </c>
      <c r="H69" s="3">
        <v>0</v>
      </c>
      <c r="I69" s="3">
        <v>307716.21000000002</v>
      </c>
    </row>
    <row r="70" spans="1:9" x14ac:dyDescent="0.25">
      <c r="A70" t="s">
        <v>82</v>
      </c>
      <c r="B70" s="2">
        <v>65999</v>
      </c>
      <c r="C70" s="3">
        <v>38964.910000000003</v>
      </c>
      <c r="D70" s="3">
        <v>0</v>
      </c>
      <c r="E70" s="3">
        <v>38964.910000000003</v>
      </c>
      <c r="F70" s="4">
        <v>0.99945796799999997</v>
      </c>
      <c r="G70" s="3">
        <v>38943.78</v>
      </c>
      <c r="H70" s="3">
        <v>1109.98</v>
      </c>
      <c r="I70" s="3">
        <v>40053.760000000002</v>
      </c>
    </row>
    <row r="71" spans="1:9" x14ac:dyDescent="0.25">
      <c r="A71" t="s">
        <v>83</v>
      </c>
      <c r="B71" s="2">
        <v>66999</v>
      </c>
      <c r="C71" s="3">
        <v>254989.36</v>
      </c>
      <c r="D71" s="3">
        <v>0</v>
      </c>
      <c r="E71" s="3">
        <v>254989.36</v>
      </c>
      <c r="F71" s="4">
        <v>0.99945796799999997</v>
      </c>
      <c r="G71" s="3">
        <v>254851.12</v>
      </c>
      <c r="H71" s="3">
        <v>0</v>
      </c>
      <c r="I71" s="3">
        <v>254851.12</v>
      </c>
    </row>
    <row r="72" spans="1:9" x14ac:dyDescent="0.25">
      <c r="A72" t="s">
        <v>84</v>
      </c>
      <c r="B72" s="2">
        <v>67999</v>
      </c>
      <c r="C72" s="3">
        <v>1194647.98</v>
      </c>
      <c r="D72" s="3">
        <v>0</v>
      </c>
      <c r="E72" s="3">
        <v>1194647.98</v>
      </c>
      <c r="F72" s="4">
        <v>0.99945796799999997</v>
      </c>
      <c r="G72" s="3">
        <v>1194000.45</v>
      </c>
      <c r="H72" s="3">
        <v>27452.78</v>
      </c>
      <c r="I72" s="3">
        <v>1221453.23</v>
      </c>
    </row>
    <row r="73" spans="1:9" x14ac:dyDescent="0.25">
      <c r="A73" t="s">
        <v>85</v>
      </c>
      <c r="B73" s="2">
        <v>68999</v>
      </c>
      <c r="C73" s="3">
        <v>236951.86</v>
      </c>
      <c r="D73" s="3">
        <v>0</v>
      </c>
      <c r="E73" s="3">
        <v>236951.86</v>
      </c>
      <c r="F73" s="4">
        <v>0.99945796799999997</v>
      </c>
      <c r="G73" s="3">
        <v>236823.46</v>
      </c>
      <c r="H73" s="3">
        <v>713.35</v>
      </c>
      <c r="I73" s="3">
        <v>237536.81</v>
      </c>
    </row>
    <row r="74" spans="1:9" x14ac:dyDescent="0.25">
      <c r="A74" t="s">
        <v>86</v>
      </c>
      <c r="B74" s="2">
        <v>69999</v>
      </c>
      <c r="C74" s="3">
        <v>137584.03</v>
      </c>
      <c r="D74" s="3">
        <v>0</v>
      </c>
      <c r="E74" s="3">
        <v>137584.03</v>
      </c>
      <c r="F74" s="4">
        <v>0.99945796799999997</v>
      </c>
      <c r="G74" s="3">
        <v>137509.46</v>
      </c>
      <c r="H74" s="3">
        <v>5548.21</v>
      </c>
      <c r="I74" s="3">
        <v>143057.67000000001</v>
      </c>
    </row>
    <row r="75" spans="1:9" x14ac:dyDescent="0.25">
      <c r="A75" t="s">
        <v>87</v>
      </c>
      <c r="B75" s="2">
        <v>70999</v>
      </c>
      <c r="C75" s="3">
        <v>919773.26</v>
      </c>
      <c r="D75" s="3">
        <v>0</v>
      </c>
      <c r="E75" s="3">
        <v>919773.26</v>
      </c>
      <c r="F75" s="4">
        <v>0.99945796799999997</v>
      </c>
      <c r="G75" s="3">
        <v>919274.7</v>
      </c>
      <c r="H75" s="3">
        <v>1091.5</v>
      </c>
      <c r="I75" s="3">
        <v>920366.2</v>
      </c>
    </row>
    <row r="76" spans="1:9" x14ac:dyDescent="0.25">
      <c r="A76" t="s">
        <v>88</v>
      </c>
      <c r="B76" s="2">
        <v>71999</v>
      </c>
      <c r="C76" s="3">
        <v>545010.97</v>
      </c>
      <c r="D76" s="3">
        <v>0</v>
      </c>
      <c r="E76" s="3">
        <v>545010.97</v>
      </c>
      <c r="F76" s="4">
        <v>0.99945796799999997</v>
      </c>
      <c r="G76" s="3">
        <v>544715.56999999995</v>
      </c>
      <c r="H76" s="3">
        <v>21570.27</v>
      </c>
      <c r="I76" s="3">
        <v>566285.84</v>
      </c>
    </row>
    <row r="77" spans="1:9" x14ac:dyDescent="0.25">
      <c r="A77" t="s">
        <v>89</v>
      </c>
      <c r="B77" s="2">
        <v>72999</v>
      </c>
      <c r="C77" s="3">
        <v>3572.78</v>
      </c>
      <c r="D77" s="3">
        <v>0</v>
      </c>
      <c r="E77" s="3">
        <v>3572.78</v>
      </c>
      <c r="F77" s="4">
        <v>0.99945796799999997</v>
      </c>
      <c r="G77" s="3">
        <v>3570.84</v>
      </c>
      <c r="H77" s="3">
        <v>0</v>
      </c>
      <c r="I77" s="3">
        <v>3570.84</v>
      </c>
    </row>
    <row r="78" spans="1:9" x14ac:dyDescent="0.25">
      <c r="A78" s="1" t="s">
        <v>92</v>
      </c>
      <c r="B78" s="8"/>
      <c r="C78" s="9">
        <f>SUBTOTAL(109,Table1[2025 Act 12 PP Aid Before Adjustment])</f>
        <v>24849348.470000003</v>
      </c>
      <c r="D78" s="9">
        <f>SUBTOTAL(109,Table1[Adjustment])</f>
        <v>0</v>
      </c>
      <c r="E78" s="9">
        <f>SUBTOTAL(109,Table1[Act 12 Personal Property Aid After Adjustment])</f>
        <v>24849348.470000003</v>
      </c>
      <c r="F78" s="9">
        <f>SUBTOTAL(109,Table1[Factor])</f>
        <v>71.960973696000082</v>
      </c>
      <c r="G78" s="9">
        <f>SUBTOTAL(109,Table1[Act 12 PPA])</f>
        <v>24835879.40000001</v>
      </c>
      <c r="H78" s="9">
        <f>SUBTOTAL(109,Table1[Act 12 Terminated TID Adjustment])</f>
        <v>333120.6999999999</v>
      </c>
      <c r="I78" s="9">
        <f>SUBTOTAL(109,Table1[Act 12 PPA + Terminated TID Total])</f>
        <v>25169000.100000005</v>
      </c>
    </row>
  </sheetData>
  <mergeCells count="1">
    <mergeCell ref="A2:B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930749b04cdd53fd1f2e6459c12dda78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f25b42cd06f459fe72f8a4cbf467002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2025</_x002e_DocumentYear>
    <_dlc_DocId xmlns="bb65cc95-6d4e-4879-a879-9838761499af">33E6D4FPPFNA-524576021-7949</_dlc_DocId>
    <_dlc_DocIdUrl xmlns="bb65cc95-6d4e-4879-a879-9838761499af">
      <Url>https://revenue-auth-prod.wi.gov/_layouts/15/DocIdRedir.aspx?ID=33E6D4FPPFNA-524576021-7949</Url>
      <Description>33E6D4FPPFNA-524576021-7949</Description>
    </_dlc_DocIdUrl>
  </documentManagement>
</p:properties>
</file>

<file path=customXml/itemProps1.xml><?xml version="1.0" encoding="utf-8"?>
<ds:datastoreItem xmlns:ds="http://schemas.openxmlformats.org/officeDocument/2006/customXml" ds:itemID="{D37A69DF-E020-43D9-BF3A-93BB6BE1879C}"/>
</file>

<file path=customXml/itemProps2.xml><?xml version="1.0" encoding="utf-8"?>
<ds:datastoreItem xmlns:ds="http://schemas.openxmlformats.org/officeDocument/2006/customXml" ds:itemID="{5CB986D9-7B54-4750-A871-5E12DF37ECDB}"/>
</file>

<file path=customXml/itemProps3.xml><?xml version="1.0" encoding="utf-8"?>
<ds:datastoreItem xmlns:ds="http://schemas.openxmlformats.org/officeDocument/2006/customXml" ds:itemID="{A44B5750-B884-46CB-8D46-6F7F555B16E7}"/>
</file>

<file path=customXml/itemProps4.xml><?xml version="1.0" encoding="utf-8"?>
<ds:datastoreItem xmlns:ds="http://schemas.openxmlformats.org/officeDocument/2006/customXml" ds:itemID="{D3E778BB-A724-447C-833B-3CCB6585D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WI Act 12 Personal Property Aid 2025 Payments - Counties</dc:title>
  <cp:lastModifiedBy>Foerster, Nicholas A - DOR</cp:lastModifiedBy>
  <dcterms:created xsi:type="dcterms:W3CDTF">2025-04-24T17:38:07Z</dcterms:created>
  <dcterms:modified xsi:type="dcterms:W3CDTF">2025-04-24T17:39:51Z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060b10ac-d404-4650-a4ad-ae0504b1df07</vt:lpwstr>
  </property>
</Properties>
</file>