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W:\Exempt Computer Aid\Estimates\2027\PDF &amp; Excel for Posting\"/>
    </mc:Choice>
  </mc:AlternateContent>
  <xr:revisionPtr revIDLastSave="0" documentId="8_{F166DC5A-C46D-455F-A963-B1170745DE34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Count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7" i="1" l="1"/>
  <c r="D77" i="1"/>
  <c r="E77" i="1"/>
  <c r="G77" i="1"/>
  <c r="H77" i="1"/>
  <c r="I77" i="1"/>
</calcChain>
</file>

<file path=xl/sharedStrings.xml><?xml version="1.0" encoding="utf-8"?>
<sst xmlns="http://schemas.openxmlformats.org/spreadsheetml/2006/main" count="93" uniqueCount="93">
  <si>
    <t>County</t>
  </si>
  <si>
    <t>Comuni Code</t>
  </si>
  <si>
    <t>2027 EC Aid Before Adjustment</t>
  </si>
  <si>
    <t>Adjustment</t>
  </si>
  <si>
    <t>2027 EC Aid Adjusted Payment</t>
  </si>
  <si>
    <t>Factor</t>
  </si>
  <si>
    <t>2027 EC Aid Payment</t>
  </si>
  <si>
    <t>Terminated TID Adjustment</t>
  </si>
  <si>
    <t>2027 ECA + Terminated TID Total</t>
  </si>
  <si>
    <t>ADAMS</t>
  </si>
  <si>
    <t>01999</t>
  </si>
  <si>
    <t>ASHLAND</t>
  </si>
  <si>
    <t>02999</t>
  </si>
  <si>
    <t>BARRON</t>
  </si>
  <si>
    <t>03999</t>
  </si>
  <si>
    <t>BAYFIELD</t>
  </si>
  <si>
    <t>04999</t>
  </si>
  <si>
    <t>BROWN</t>
  </si>
  <si>
    <t>05999</t>
  </si>
  <si>
    <t>BUFFALO</t>
  </si>
  <si>
    <t>06999</t>
  </si>
  <si>
    <t>BURNETT</t>
  </si>
  <si>
    <t>07999</t>
  </si>
  <si>
    <t>CALUMET</t>
  </si>
  <si>
    <t>08999</t>
  </si>
  <si>
    <t>CHIPPEWA</t>
  </si>
  <si>
    <t>09999</t>
  </si>
  <si>
    <t>CLARK</t>
  </si>
  <si>
    <t>COLUMBIA</t>
  </si>
  <si>
    <t>CRAWFORD</t>
  </si>
  <si>
    <t>DANE</t>
  </si>
  <si>
    <t>DODGE</t>
  </si>
  <si>
    <t>DOOR</t>
  </si>
  <si>
    <t>DOUGLAS</t>
  </si>
  <si>
    <t>DUNN</t>
  </si>
  <si>
    <t>EAU CLAIRE</t>
  </si>
  <si>
    <t>FLORENCE</t>
  </si>
  <si>
    <t>FOND DU LAC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</si>
  <si>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</si>
  <si>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</si>
  <si>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</si>
  <si>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</si>
  <si>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</si>
  <si>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</si>
  <si>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</si>
  <si>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</si>
  <si>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</si>
  <si>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</si>
  <si>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</si>
  <si>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</si>
  <si>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</si>
  <si>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</si>
  <si>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</si>
  <si>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</si>
  <si>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</si>
  <si>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</si>
  <si>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</si>
  <si>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</si>
  <si>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</si>
  <si>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</si>
  <si>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</si>
  <si>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</si>
  <si>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</si>
  <si>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</si>
  <si>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</si>
  <si>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</si>
  <si>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</si>
  <si>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</si>
  <si>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</si>
  <si>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</si>
  <si>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</si>
  <si>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</si>
  <si>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ST CROIX</t>
  </si>
  <si>
    <t>SAUK</t>
  </si>
  <si>
    <t>SAWYER</t>
  </si>
  <si>
    <t>SHAWANO</t>
  </si>
  <si>
    <t>SHEBOYGAN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</si>
  <si>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</si>
  <si>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</si>
  <si>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</si>
  <si>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</si>
  <si>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</si>
  <si>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</si>
  <si>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</si>
  <si>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</si>
  <si>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</si>
  <si>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</si>
  <si>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</si>
  <si>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</si>
  <si>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MENOMINEE</t>
  </si>
  <si>
    <t>Wisconsin Department of Revenue</t>
  </si>
  <si>
    <t>2027 Exempt Computer Aid Estimate for Counties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</si>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</sst>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\$#,##0.00_);\(\$#,##0.00\)"/>
  </numFmts>
  <fonts count="3" x14ac:knownFonts="1">
    <font>
      <sz val="11"/>
      <name val="Calibri"/>
    </font>
    <font>
      <b/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70" fontId="0" fillId="0" borderId="0" xfId="0" applyNumberFormat="1"/>
    <xf numFmtId="0" fontId="2" fillId="0" borderId="0" xfId="0" applyFont="1"/>
  </cellXfs>
  <cellStyles count="1">
    <cellStyle name="Normal" xfId="0" builtinId="0"/>
  </cellStyles>
  <dxfs count="15"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alignment horizontal="right" vertical="bottom" textRotation="0" wrapText="0" indent="0" justifyLastLine="0" shrinkToFit="0" readingOrder="0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9561AD-A27E-4134-9DF4-70E6DAE2C667}" name="Table1" displayName="Table1" ref="A4:I77" totalsRowCount="1" headerRowDxfId="7">
  <autoFilter ref="A4:I76" xr:uid="{629561AD-A27E-4134-9DF4-70E6DAE2C667}"/>
  <tableColumns count="9">
    <tableColumn id="1" xr3:uid="{15118FF4-D23C-4E61-B844-FC7DE0FBFDF4}" name="County" totalsRowLabel="Total"/>
    <tableColumn id="2" xr3:uid="{CFB738FA-F6DF-4A0C-BA6E-878BC5ABCEA9}" name="Comuni Code"/>
    <tableColumn id="3" xr3:uid="{750F2C5B-924B-4C11-AD91-7711B36CED9F}" name="2027 EC Aid Before Adjustment" totalsRowFunction="sum" dataDxfId="14" totalsRowDxfId="6"/>
    <tableColumn id="4" xr3:uid="{130D2E19-FAEE-42C6-B800-DAA8248611CD}" name="Adjustment" totalsRowFunction="sum" dataDxfId="13" totalsRowDxfId="5"/>
    <tableColumn id="5" xr3:uid="{9C29641C-472E-476B-B490-29627232D1A5}" name="2027 EC Aid Adjusted Payment" totalsRowFunction="sum" dataDxfId="12" totalsRowDxfId="4"/>
    <tableColumn id="6" xr3:uid="{DF6C93D4-7558-4C03-8C9C-90A9C091C815}" name="Factor" dataDxfId="11" totalsRowDxfId="3"/>
    <tableColumn id="7" xr3:uid="{D41981B9-EA4D-44A6-844A-77B844D6995C}" name="2027 EC Aid Payment" totalsRowFunction="sum" dataDxfId="10" totalsRowDxfId="2"/>
    <tableColumn id="8" xr3:uid="{AA967445-10B3-437D-A4AD-0696EDB21959}" name="Terminated TID Adjustment" totalsRowFunction="sum" dataDxfId="9" totalsRowDxfId="1"/>
    <tableColumn id="9" xr3:uid="{27E10BB0-618F-4D0F-975E-F71744D9C071}" name="2027 ECA + Terminated TID Total" totalsRowFunction="sum" dataDxfId="8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workbookViewId="0"/>
  </sheetViews>
  <sheetFormatPr defaultRowHeight="15" x14ac:dyDescent="0.25"/>
  <cols>
    <col min="1" max="1" width="14.28515625" customWidth="1"/>
    <col min="2" max="2" width="15" customWidth="1"/>
    <col min="3" max="3" width="37.7109375" customWidth="1"/>
    <col min="4" max="4" width="13.5703125" customWidth="1"/>
    <col min="5" max="5" width="36.42578125" customWidth="1"/>
    <col min="6" max="6" width="18.140625" customWidth="1"/>
    <col min="7" max="7" width="24.7109375" customWidth="1"/>
    <col min="8" max="8" width="32.42578125" customWidth="1"/>
    <col min="9" max="9" width="40.28515625" customWidth="1"/>
  </cols>
  <sheetData>
    <row r="1" spans="1:9" x14ac:dyDescent="0.25">
      <c r="A1" s="4" t="s">
        <v>91</v>
      </c>
    </row>
    <row r="2" spans="1:9" x14ac:dyDescent="0.25">
      <c r="A2" s="4" t="s">
        <v>90</v>
      </c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t="s">
        <v>9</v>
      </c>
      <c r="B5" t="s">
        <v>10</v>
      </c>
      <c r="C5" s="3">
        <v>8067.3</v>
      </c>
      <c r="D5" s="3">
        <v>0</v>
      </c>
      <c r="E5" s="3">
        <v>8067.3</v>
      </c>
      <c r="F5" s="2">
        <v>1</v>
      </c>
      <c r="G5" s="3">
        <v>8067.3</v>
      </c>
      <c r="H5" s="3">
        <v>0</v>
      </c>
      <c r="I5" s="3">
        <v>8067.3</v>
      </c>
    </row>
    <row r="6" spans="1:9" x14ac:dyDescent="0.25">
      <c r="A6" t="s">
        <v>11</v>
      </c>
      <c r="B6" t="s">
        <v>12</v>
      </c>
      <c r="C6" s="3">
        <v>12233.26</v>
      </c>
      <c r="D6" s="3">
        <v>0</v>
      </c>
      <c r="E6" s="3">
        <v>12233.26</v>
      </c>
      <c r="F6" s="2">
        <v>1</v>
      </c>
      <c r="G6" s="3">
        <v>12233.26</v>
      </c>
      <c r="H6" s="3">
        <v>0</v>
      </c>
      <c r="I6" s="3">
        <v>12233.26</v>
      </c>
    </row>
    <row r="7" spans="1:9" x14ac:dyDescent="0.25">
      <c r="A7" t="s">
        <v>13</v>
      </c>
      <c r="B7" t="s">
        <v>14</v>
      </c>
      <c r="C7" s="3">
        <v>36554.99</v>
      </c>
      <c r="D7" s="3">
        <v>0</v>
      </c>
      <c r="E7" s="3">
        <v>36554.99</v>
      </c>
      <c r="F7" s="2">
        <v>1</v>
      </c>
      <c r="G7" s="3">
        <v>36554.99</v>
      </c>
      <c r="H7" s="3">
        <v>114.83</v>
      </c>
      <c r="I7" s="3">
        <v>36669.82</v>
      </c>
    </row>
    <row r="8" spans="1:9" x14ac:dyDescent="0.25">
      <c r="A8" t="s">
        <v>15</v>
      </c>
      <c r="B8" t="s">
        <v>16</v>
      </c>
      <c r="C8" s="3">
        <v>1285.0999999999999</v>
      </c>
      <c r="D8" s="3">
        <v>0</v>
      </c>
      <c r="E8" s="3">
        <v>1285.0999999999999</v>
      </c>
      <c r="F8" s="2">
        <v>1</v>
      </c>
      <c r="G8" s="3">
        <v>1285.0999999999999</v>
      </c>
      <c r="H8" s="3">
        <v>0</v>
      </c>
      <c r="I8" s="3">
        <v>1285.0999999999999</v>
      </c>
    </row>
    <row r="9" spans="1:9" x14ac:dyDescent="0.25">
      <c r="A9" t="s">
        <v>17</v>
      </c>
      <c r="B9" t="s">
        <v>18</v>
      </c>
      <c r="C9" s="3">
        <v>641071.24</v>
      </c>
      <c r="D9" s="3">
        <v>0</v>
      </c>
      <c r="E9" s="3">
        <v>641071.24</v>
      </c>
      <c r="F9" s="2">
        <v>1</v>
      </c>
      <c r="G9" s="3">
        <v>641071.24</v>
      </c>
      <c r="H9" s="3">
        <v>48274.06</v>
      </c>
      <c r="I9" s="3">
        <v>689345.3</v>
      </c>
    </row>
    <row r="10" spans="1:9" x14ac:dyDescent="0.25">
      <c r="A10" t="s">
        <v>19</v>
      </c>
      <c r="B10" t="s">
        <v>20</v>
      </c>
      <c r="C10" s="3">
        <v>15942.33</v>
      </c>
      <c r="D10" s="3">
        <v>0</v>
      </c>
      <c r="E10" s="3">
        <v>15942.33</v>
      </c>
      <c r="F10" s="2">
        <v>1</v>
      </c>
      <c r="G10" s="3">
        <v>15942.33</v>
      </c>
      <c r="H10" s="3">
        <v>0</v>
      </c>
      <c r="I10" s="3">
        <v>15942.33</v>
      </c>
    </row>
    <row r="11" spans="1:9" x14ac:dyDescent="0.25">
      <c r="A11" t="s">
        <v>21</v>
      </c>
      <c r="B11" t="s">
        <v>22</v>
      </c>
      <c r="C11" s="3">
        <v>3917.06</v>
      </c>
      <c r="D11" s="3">
        <v>0</v>
      </c>
      <c r="E11" s="3">
        <v>3917.06</v>
      </c>
      <c r="F11" s="2">
        <v>1</v>
      </c>
      <c r="G11" s="3">
        <v>3917.06</v>
      </c>
      <c r="H11" s="3">
        <v>62.52</v>
      </c>
      <c r="I11" s="3">
        <v>3979.58</v>
      </c>
    </row>
    <row r="12" spans="1:9" x14ac:dyDescent="0.25">
      <c r="A12" t="s">
        <v>23</v>
      </c>
      <c r="B12" t="s">
        <v>24</v>
      </c>
      <c r="C12" s="3">
        <v>134297.72</v>
      </c>
      <c r="D12" s="3">
        <v>0</v>
      </c>
      <c r="E12" s="3">
        <v>134297.72</v>
      </c>
      <c r="F12" s="2">
        <v>1</v>
      </c>
      <c r="G12" s="3">
        <v>134297.72</v>
      </c>
      <c r="H12" s="3">
        <v>0</v>
      </c>
      <c r="I12" s="3">
        <v>134297.72</v>
      </c>
    </row>
    <row r="13" spans="1:9" x14ac:dyDescent="0.25">
      <c r="A13" t="s">
        <v>25</v>
      </c>
      <c r="B13" t="s">
        <v>26</v>
      </c>
      <c r="C13" s="3">
        <v>131510.91</v>
      </c>
      <c r="D13" s="3">
        <v>0</v>
      </c>
      <c r="E13" s="3">
        <v>131510.91</v>
      </c>
      <c r="F13" s="2">
        <v>1</v>
      </c>
      <c r="G13" s="3">
        <v>131510.91</v>
      </c>
      <c r="H13" s="3">
        <v>2235.84</v>
      </c>
      <c r="I13" s="3">
        <v>133746.75</v>
      </c>
    </row>
    <row r="14" spans="1:9" x14ac:dyDescent="0.25">
      <c r="A14" t="s">
        <v>27</v>
      </c>
      <c r="B14">
        <v>10999</v>
      </c>
      <c r="C14" s="3">
        <v>21655.82</v>
      </c>
      <c r="D14" s="3">
        <v>0</v>
      </c>
      <c r="E14" s="3">
        <v>21655.82</v>
      </c>
      <c r="F14" s="2">
        <v>1</v>
      </c>
      <c r="G14" s="3">
        <v>21655.82</v>
      </c>
      <c r="H14" s="3">
        <v>0</v>
      </c>
      <c r="I14" s="3">
        <v>21655.82</v>
      </c>
    </row>
    <row r="15" spans="1:9" x14ac:dyDescent="0.25">
      <c r="A15" t="s">
        <v>28</v>
      </c>
      <c r="B15">
        <v>11999</v>
      </c>
      <c r="C15" s="3">
        <v>33152.699999999997</v>
      </c>
      <c r="D15" s="3">
        <v>0</v>
      </c>
      <c r="E15" s="3">
        <v>33152.699999999997</v>
      </c>
      <c r="F15" s="2">
        <v>1</v>
      </c>
      <c r="G15" s="3">
        <v>33152.699999999997</v>
      </c>
      <c r="H15" s="3">
        <v>390.91</v>
      </c>
      <c r="I15" s="3">
        <v>33543.61</v>
      </c>
    </row>
    <row r="16" spans="1:9" x14ac:dyDescent="0.25">
      <c r="A16" t="s">
        <v>29</v>
      </c>
      <c r="B16">
        <v>12999</v>
      </c>
      <c r="C16" s="3">
        <v>25713.919999999998</v>
      </c>
      <c r="D16" s="3">
        <v>0</v>
      </c>
      <c r="E16" s="3">
        <v>25713.919999999998</v>
      </c>
      <c r="F16" s="2">
        <v>1</v>
      </c>
      <c r="G16" s="3">
        <v>25713.919999999998</v>
      </c>
      <c r="H16" s="3">
        <v>0</v>
      </c>
      <c r="I16" s="3">
        <v>25713.919999999998</v>
      </c>
    </row>
    <row r="17" spans="1:9" x14ac:dyDescent="0.25">
      <c r="A17" t="s">
        <v>30</v>
      </c>
      <c r="B17">
        <v>13999</v>
      </c>
      <c r="C17" s="3">
        <v>1976760.16</v>
      </c>
      <c r="D17" s="3">
        <v>0</v>
      </c>
      <c r="E17" s="3">
        <v>1976760.16</v>
      </c>
      <c r="F17" s="2">
        <v>1</v>
      </c>
      <c r="G17" s="3">
        <v>1976760.16</v>
      </c>
      <c r="H17" s="3">
        <v>67153.11</v>
      </c>
      <c r="I17" s="3">
        <v>2043913.27</v>
      </c>
    </row>
    <row r="18" spans="1:9" x14ac:dyDescent="0.25">
      <c r="A18" t="s">
        <v>31</v>
      </c>
      <c r="B18">
        <v>14999</v>
      </c>
      <c r="C18" s="3">
        <v>91070.43</v>
      </c>
      <c r="D18" s="3">
        <v>0</v>
      </c>
      <c r="E18" s="3">
        <v>91070.43</v>
      </c>
      <c r="F18" s="2">
        <v>1</v>
      </c>
      <c r="G18" s="3">
        <v>91070.43</v>
      </c>
      <c r="H18" s="3">
        <v>344.84</v>
      </c>
      <c r="I18" s="3">
        <v>91415.27</v>
      </c>
    </row>
    <row r="19" spans="1:9" x14ac:dyDescent="0.25">
      <c r="A19" t="s">
        <v>32</v>
      </c>
      <c r="B19">
        <v>15999</v>
      </c>
      <c r="C19" s="3">
        <v>20262.099999999999</v>
      </c>
      <c r="D19" s="3">
        <v>0</v>
      </c>
      <c r="E19" s="3">
        <v>20262.099999999999</v>
      </c>
      <c r="F19" s="2">
        <v>1</v>
      </c>
      <c r="G19" s="3">
        <v>20262.099999999999</v>
      </c>
      <c r="H19" s="3">
        <v>0</v>
      </c>
      <c r="I19" s="3">
        <v>20262.099999999999</v>
      </c>
    </row>
    <row r="20" spans="1:9" x14ac:dyDescent="0.25">
      <c r="A20" t="s">
        <v>33</v>
      </c>
      <c r="B20">
        <v>16999</v>
      </c>
      <c r="C20" s="3">
        <v>27055.75</v>
      </c>
      <c r="D20" s="3">
        <v>0</v>
      </c>
      <c r="E20" s="3">
        <v>27055.75</v>
      </c>
      <c r="F20" s="2">
        <v>1</v>
      </c>
      <c r="G20" s="3">
        <v>27055.75</v>
      </c>
      <c r="H20" s="3">
        <v>28.82</v>
      </c>
      <c r="I20" s="3">
        <v>27084.57</v>
      </c>
    </row>
    <row r="21" spans="1:9" x14ac:dyDescent="0.25">
      <c r="A21" t="s">
        <v>34</v>
      </c>
      <c r="B21">
        <v>17999</v>
      </c>
      <c r="C21" s="3">
        <v>53600.28</v>
      </c>
      <c r="D21" s="3">
        <v>0</v>
      </c>
      <c r="E21" s="3">
        <v>53600.28</v>
      </c>
      <c r="F21" s="2">
        <v>1</v>
      </c>
      <c r="G21" s="3">
        <v>53600.28</v>
      </c>
      <c r="H21" s="3">
        <v>113.78</v>
      </c>
      <c r="I21" s="3">
        <v>53714.06</v>
      </c>
    </row>
    <row r="22" spans="1:9" x14ac:dyDescent="0.25">
      <c r="A22" t="s">
        <v>35</v>
      </c>
      <c r="B22">
        <v>18999</v>
      </c>
      <c r="C22" s="3">
        <v>206904.71</v>
      </c>
      <c r="D22" s="3">
        <v>0</v>
      </c>
      <c r="E22" s="3">
        <v>206904.71</v>
      </c>
      <c r="F22" s="2">
        <v>1</v>
      </c>
      <c r="G22" s="3">
        <v>206904.71</v>
      </c>
      <c r="H22" s="3">
        <v>0</v>
      </c>
      <c r="I22" s="3">
        <v>206904.71</v>
      </c>
    </row>
    <row r="23" spans="1:9" x14ac:dyDescent="0.25">
      <c r="A23" t="s">
        <v>36</v>
      </c>
      <c r="B23">
        <v>19999</v>
      </c>
      <c r="C23" s="3">
        <v>428.18</v>
      </c>
      <c r="D23" s="3">
        <v>0</v>
      </c>
      <c r="E23" s="3">
        <v>428.18</v>
      </c>
      <c r="F23" s="2">
        <v>1</v>
      </c>
      <c r="G23" s="3">
        <v>428.18</v>
      </c>
      <c r="H23" s="3">
        <v>0</v>
      </c>
      <c r="I23" s="3">
        <v>428.18</v>
      </c>
    </row>
    <row r="24" spans="1:9" x14ac:dyDescent="0.25">
      <c r="A24" t="s">
        <v>37</v>
      </c>
      <c r="B24">
        <v>20999</v>
      </c>
      <c r="C24" s="3">
        <v>262235.27</v>
      </c>
      <c r="D24" s="3">
        <v>0</v>
      </c>
      <c r="E24" s="3">
        <v>262235.27</v>
      </c>
      <c r="F24" s="2">
        <v>1</v>
      </c>
      <c r="G24" s="3">
        <v>262235.27</v>
      </c>
      <c r="H24" s="3">
        <v>888.78</v>
      </c>
      <c r="I24" s="3">
        <v>263124.05</v>
      </c>
    </row>
    <row r="25" spans="1:9" x14ac:dyDescent="0.25">
      <c r="A25" t="s">
        <v>38</v>
      </c>
      <c r="B25">
        <v>21999</v>
      </c>
      <c r="C25" s="3">
        <v>3434.74</v>
      </c>
      <c r="D25" s="3">
        <v>0</v>
      </c>
      <c r="E25" s="3">
        <v>3434.74</v>
      </c>
      <c r="F25" s="2">
        <v>1</v>
      </c>
      <c r="G25" s="3">
        <v>3434.74</v>
      </c>
      <c r="H25" s="3">
        <v>0</v>
      </c>
      <c r="I25" s="3">
        <v>3434.74</v>
      </c>
    </row>
    <row r="26" spans="1:9" x14ac:dyDescent="0.25">
      <c r="A26" t="s">
        <v>39</v>
      </c>
      <c r="B26">
        <v>22999</v>
      </c>
      <c r="C26" s="3">
        <v>26170.2</v>
      </c>
      <c r="D26" s="3">
        <v>0</v>
      </c>
      <c r="E26" s="3">
        <v>26170.2</v>
      </c>
      <c r="F26" s="2">
        <v>1</v>
      </c>
      <c r="G26" s="3">
        <v>26170.2</v>
      </c>
      <c r="H26" s="3">
        <v>337.66</v>
      </c>
      <c r="I26" s="3">
        <v>26507.86</v>
      </c>
    </row>
    <row r="27" spans="1:9" x14ac:dyDescent="0.25">
      <c r="A27" t="s">
        <v>40</v>
      </c>
      <c r="B27">
        <v>23999</v>
      </c>
      <c r="C27" s="3">
        <v>110469.26</v>
      </c>
      <c r="D27" s="3">
        <v>0</v>
      </c>
      <c r="E27" s="3">
        <v>110469.26</v>
      </c>
      <c r="F27" s="2">
        <v>1</v>
      </c>
      <c r="G27" s="3">
        <v>110469.26</v>
      </c>
      <c r="H27" s="3">
        <v>1437.22</v>
      </c>
      <c r="I27" s="3">
        <v>111906.48</v>
      </c>
    </row>
    <row r="28" spans="1:9" x14ac:dyDescent="0.25">
      <c r="A28" t="s">
        <v>41</v>
      </c>
      <c r="B28">
        <v>24999</v>
      </c>
      <c r="C28" s="3">
        <v>15384.8</v>
      </c>
      <c r="D28" s="3">
        <v>0</v>
      </c>
      <c r="E28" s="3">
        <v>15384.8</v>
      </c>
      <c r="F28" s="2">
        <v>1</v>
      </c>
      <c r="G28" s="3">
        <v>15384.8</v>
      </c>
      <c r="H28" s="3">
        <v>0</v>
      </c>
      <c r="I28" s="3">
        <v>15384.8</v>
      </c>
    </row>
    <row r="29" spans="1:9" x14ac:dyDescent="0.25">
      <c r="A29" t="s">
        <v>42</v>
      </c>
      <c r="B29">
        <v>25999</v>
      </c>
      <c r="C29" s="3">
        <v>141175.04000000001</v>
      </c>
      <c r="D29" s="3">
        <v>0</v>
      </c>
      <c r="E29" s="3">
        <v>141175.04000000001</v>
      </c>
      <c r="F29" s="2">
        <v>1</v>
      </c>
      <c r="G29" s="3">
        <v>141175.04000000001</v>
      </c>
      <c r="H29" s="3">
        <v>169.12</v>
      </c>
      <c r="I29" s="3">
        <v>141344.16</v>
      </c>
    </row>
    <row r="30" spans="1:9" x14ac:dyDescent="0.25">
      <c r="A30" t="s">
        <v>43</v>
      </c>
      <c r="B30">
        <v>26999</v>
      </c>
      <c r="C30" s="3">
        <v>899.55</v>
      </c>
      <c r="D30" s="3">
        <v>0</v>
      </c>
      <c r="E30" s="3">
        <v>899.55</v>
      </c>
      <c r="F30" s="2">
        <v>1</v>
      </c>
      <c r="G30" s="3">
        <v>899.55</v>
      </c>
      <c r="H30" s="3">
        <v>0</v>
      </c>
      <c r="I30" s="3">
        <v>899.55</v>
      </c>
    </row>
    <row r="31" spans="1:9" x14ac:dyDescent="0.25">
      <c r="A31" t="s">
        <v>44</v>
      </c>
      <c r="B31">
        <v>27999</v>
      </c>
      <c r="C31" s="3">
        <v>22005.24</v>
      </c>
      <c r="D31" s="3">
        <v>0</v>
      </c>
      <c r="E31" s="3">
        <v>22005.24</v>
      </c>
      <c r="F31" s="2">
        <v>1</v>
      </c>
      <c r="G31" s="3">
        <v>22005.24</v>
      </c>
      <c r="H31" s="3">
        <v>0</v>
      </c>
      <c r="I31" s="3">
        <v>22005.24</v>
      </c>
    </row>
    <row r="32" spans="1:9" x14ac:dyDescent="0.25">
      <c r="A32" t="s">
        <v>45</v>
      </c>
      <c r="B32">
        <v>28999</v>
      </c>
      <c r="C32" s="3">
        <v>74177.710000000006</v>
      </c>
      <c r="D32" s="3">
        <v>0</v>
      </c>
      <c r="E32" s="3">
        <v>74177.710000000006</v>
      </c>
      <c r="F32" s="2">
        <v>1</v>
      </c>
      <c r="G32" s="3">
        <v>74177.710000000006</v>
      </c>
      <c r="H32" s="3">
        <v>720.33</v>
      </c>
      <c r="I32" s="3">
        <v>74898.039999999994</v>
      </c>
    </row>
    <row r="33" spans="1:9" x14ac:dyDescent="0.25">
      <c r="A33" t="s">
        <v>46</v>
      </c>
      <c r="B33">
        <v>29999</v>
      </c>
      <c r="C33" s="3">
        <v>12754.99</v>
      </c>
      <c r="D33" s="3">
        <v>0</v>
      </c>
      <c r="E33" s="3">
        <v>12754.99</v>
      </c>
      <c r="F33" s="2">
        <v>1</v>
      </c>
      <c r="G33" s="3">
        <v>12754.99</v>
      </c>
      <c r="H33" s="3">
        <v>1.31</v>
      </c>
      <c r="I33" s="3">
        <v>12756.3</v>
      </c>
    </row>
    <row r="34" spans="1:9" x14ac:dyDescent="0.25">
      <c r="A34" t="s">
        <v>47</v>
      </c>
      <c r="B34">
        <v>30999</v>
      </c>
      <c r="C34" s="3">
        <v>299398.13</v>
      </c>
      <c r="D34" s="3">
        <v>0</v>
      </c>
      <c r="E34" s="3">
        <v>299398.13</v>
      </c>
      <c r="F34" s="2">
        <v>1</v>
      </c>
      <c r="G34" s="3">
        <v>299398.13</v>
      </c>
      <c r="H34" s="3">
        <v>1777.22</v>
      </c>
      <c r="I34" s="3">
        <v>301175.34999999998</v>
      </c>
    </row>
    <row r="35" spans="1:9" x14ac:dyDescent="0.25">
      <c r="A35" t="s">
        <v>48</v>
      </c>
      <c r="B35">
        <v>31999</v>
      </c>
      <c r="C35" s="3">
        <v>13365.7</v>
      </c>
      <c r="D35" s="3">
        <v>0</v>
      </c>
      <c r="E35" s="3">
        <v>13365.7</v>
      </c>
      <c r="F35" s="2">
        <v>1</v>
      </c>
      <c r="G35" s="3">
        <v>13365.7</v>
      </c>
      <c r="H35" s="3">
        <v>59.95</v>
      </c>
      <c r="I35" s="3">
        <v>13425.65</v>
      </c>
    </row>
    <row r="36" spans="1:9" x14ac:dyDescent="0.25">
      <c r="A36" t="s">
        <v>49</v>
      </c>
      <c r="B36">
        <v>32999</v>
      </c>
      <c r="C36" s="3">
        <v>158910.84</v>
      </c>
      <c r="D36" s="3">
        <v>0</v>
      </c>
      <c r="E36" s="3">
        <v>158910.84</v>
      </c>
      <c r="F36" s="2">
        <v>1</v>
      </c>
      <c r="G36" s="3">
        <v>158910.84</v>
      </c>
      <c r="H36" s="3">
        <v>0</v>
      </c>
      <c r="I36" s="3">
        <v>158910.84</v>
      </c>
    </row>
    <row r="37" spans="1:9" x14ac:dyDescent="0.25">
      <c r="A37" t="s">
        <v>50</v>
      </c>
      <c r="B37">
        <v>33999</v>
      </c>
      <c r="C37" s="3">
        <v>3542.45</v>
      </c>
      <c r="D37" s="3">
        <v>0</v>
      </c>
      <c r="E37" s="3">
        <v>3542.45</v>
      </c>
      <c r="F37" s="2">
        <v>1</v>
      </c>
      <c r="G37" s="3">
        <v>3542.45</v>
      </c>
      <c r="H37" s="3">
        <v>0</v>
      </c>
      <c r="I37" s="3">
        <v>3542.45</v>
      </c>
    </row>
    <row r="38" spans="1:9" x14ac:dyDescent="0.25">
      <c r="A38" t="s">
        <v>51</v>
      </c>
      <c r="B38">
        <v>34999</v>
      </c>
      <c r="C38" s="3">
        <v>12442.62</v>
      </c>
      <c r="D38" s="3">
        <v>0</v>
      </c>
      <c r="E38" s="3">
        <v>12442.62</v>
      </c>
      <c r="F38" s="2">
        <v>1</v>
      </c>
      <c r="G38" s="3">
        <v>12442.62</v>
      </c>
      <c r="H38" s="3">
        <v>0</v>
      </c>
      <c r="I38" s="3">
        <v>12442.62</v>
      </c>
    </row>
    <row r="39" spans="1:9" x14ac:dyDescent="0.25">
      <c r="A39" t="s">
        <v>52</v>
      </c>
      <c r="B39">
        <v>35999</v>
      </c>
      <c r="C39" s="3">
        <v>31974.87</v>
      </c>
      <c r="D39" s="3">
        <v>0</v>
      </c>
      <c r="E39" s="3">
        <v>31974.87</v>
      </c>
      <c r="F39" s="2">
        <v>1</v>
      </c>
      <c r="G39" s="3">
        <v>31974.87</v>
      </c>
      <c r="H39" s="3">
        <v>25.07</v>
      </c>
      <c r="I39" s="3">
        <v>31999.94</v>
      </c>
    </row>
    <row r="40" spans="1:9" x14ac:dyDescent="0.25">
      <c r="A40" t="s">
        <v>53</v>
      </c>
      <c r="B40">
        <v>36999</v>
      </c>
      <c r="C40" s="3">
        <v>94236.2</v>
      </c>
      <c r="D40" s="3">
        <v>0</v>
      </c>
      <c r="E40" s="3">
        <v>94236.2</v>
      </c>
      <c r="F40" s="2">
        <v>1</v>
      </c>
      <c r="G40" s="3">
        <v>94236.2</v>
      </c>
      <c r="H40" s="3">
        <v>0</v>
      </c>
      <c r="I40" s="3">
        <v>94236.2</v>
      </c>
    </row>
    <row r="41" spans="1:9" x14ac:dyDescent="0.25">
      <c r="A41" t="s">
        <v>54</v>
      </c>
      <c r="B41">
        <v>37999</v>
      </c>
      <c r="C41" s="3">
        <v>366224.51</v>
      </c>
      <c r="D41" s="3">
        <v>0</v>
      </c>
      <c r="E41" s="3">
        <v>366224.51</v>
      </c>
      <c r="F41" s="2">
        <v>1</v>
      </c>
      <c r="G41" s="3">
        <v>366224.51</v>
      </c>
      <c r="H41" s="3">
        <v>10171.66</v>
      </c>
      <c r="I41" s="3">
        <v>376396.17</v>
      </c>
    </row>
    <row r="42" spans="1:9" x14ac:dyDescent="0.25">
      <c r="A42" t="s">
        <v>55</v>
      </c>
      <c r="B42">
        <v>38999</v>
      </c>
      <c r="C42" s="3">
        <v>27166.77</v>
      </c>
      <c r="D42" s="3">
        <v>0</v>
      </c>
      <c r="E42" s="3">
        <v>27166.77</v>
      </c>
      <c r="F42" s="2">
        <v>1</v>
      </c>
      <c r="G42" s="3">
        <v>27166.77</v>
      </c>
      <c r="H42" s="3">
        <v>0</v>
      </c>
      <c r="I42" s="3">
        <v>27166.77</v>
      </c>
    </row>
    <row r="43" spans="1:9" x14ac:dyDescent="0.25">
      <c r="A43" t="s">
        <v>56</v>
      </c>
      <c r="B43">
        <v>39999</v>
      </c>
      <c r="C43" s="3">
        <v>14177.79</v>
      </c>
      <c r="D43" s="3">
        <v>0</v>
      </c>
      <c r="E43" s="3">
        <v>14177.79</v>
      </c>
      <c r="F43" s="2">
        <v>1</v>
      </c>
      <c r="G43" s="3">
        <v>14177.79</v>
      </c>
      <c r="H43" s="3">
        <v>25.39</v>
      </c>
      <c r="I43" s="3">
        <v>14203.18</v>
      </c>
    </row>
    <row r="44" spans="1:9" x14ac:dyDescent="0.25">
      <c r="A44" t="s">
        <v>57</v>
      </c>
      <c r="B44">
        <v>40999</v>
      </c>
      <c r="C44" s="3">
        <v>5321129.01</v>
      </c>
      <c r="D44" s="3">
        <v>0</v>
      </c>
      <c r="E44" s="3">
        <v>5321129.01</v>
      </c>
      <c r="F44" s="2">
        <v>1</v>
      </c>
      <c r="G44" s="3">
        <v>5321129.01</v>
      </c>
      <c r="H44" s="3">
        <v>109108.32</v>
      </c>
      <c r="I44" s="3">
        <v>5430237.3300000001</v>
      </c>
    </row>
    <row r="45" spans="1:9" x14ac:dyDescent="0.25">
      <c r="A45" t="s">
        <v>58</v>
      </c>
      <c r="B45">
        <v>41999</v>
      </c>
      <c r="C45" s="3">
        <v>26092.28</v>
      </c>
      <c r="D45" s="3">
        <v>0</v>
      </c>
      <c r="E45" s="3">
        <v>26092.28</v>
      </c>
      <c r="F45" s="2">
        <v>1</v>
      </c>
      <c r="G45" s="3">
        <v>26092.28</v>
      </c>
      <c r="H45" s="3">
        <v>321.37</v>
      </c>
      <c r="I45" s="3">
        <v>26413.65</v>
      </c>
    </row>
    <row r="46" spans="1:9" x14ac:dyDescent="0.25">
      <c r="A46" t="s">
        <v>59</v>
      </c>
      <c r="B46">
        <v>42999</v>
      </c>
      <c r="C46" s="3">
        <v>13700.65</v>
      </c>
      <c r="D46" s="3">
        <v>0</v>
      </c>
      <c r="E46" s="3">
        <v>13700.65</v>
      </c>
      <c r="F46" s="2">
        <v>1</v>
      </c>
      <c r="G46" s="3">
        <v>13700.65</v>
      </c>
      <c r="H46" s="3">
        <v>0</v>
      </c>
      <c r="I46" s="3">
        <v>13700.65</v>
      </c>
    </row>
    <row r="47" spans="1:9" x14ac:dyDescent="0.25">
      <c r="A47" t="s">
        <v>60</v>
      </c>
      <c r="B47">
        <v>43999</v>
      </c>
      <c r="C47" s="3">
        <v>15851.77</v>
      </c>
      <c r="D47" s="3">
        <v>0</v>
      </c>
      <c r="E47" s="3">
        <v>15851.77</v>
      </c>
      <c r="F47" s="2">
        <v>1</v>
      </c>
      <c r="G47" s="3">
        <v>15851.77</v>
      </c>
      <c r="H47" s="3">
        <v>977.81</v>
      </c>
      <c r="I47" s="3">
        <v>16829.580000000002</v>
      </c>
    </row>
    <row r="48" spans="1:9" x14ac:dyDescent="0.25">
      <c r="A48" t="s">
        <v>61</v>
      </c>
      <c r="B48">
        <v>44999</v>
      </c>
      <c r="C48" s="3">
        <v>521729.13</v>
      </c>
      <c r="D48" s="3">
        <v>0</v>
      </c>
      <c r="E48" s="3">
        <v>521729.13</v>
      </c>
      <c r="F48" s="2">
        <v>1</v>
      </c>
      <c r="G48" s="3">
        <v>521729.13</v>
      </c>
      <c r="H48" s="3">
        <v>194.02</v>
      </c>
      <c r="I48" s="3">
        <v>521923.15</v>
      </c>
    </row>
    <row r="49" spans="1:9" x14ac:dyDescent="0.25">
      <c r="A49" t="s">
        <v>62</v>
      </c>
      <c r="B49">
        <v>45999</v>
      </c>
      <c r="C49" s="3">
        <v>54454.02</v>
      </c>
      <c r="D49" s="3">
        <v>0</v>
      </c>
      <c r="E49" s="3">
        <v>54454.02</v>
      </c>
      <c r="F49" s="2">
        <v>1</v>
      </c>
      <c r="G49" s="3">
        <v>54454.02</v>
      </c>
      <c r="H49" s="3">
        <v>0</v>
      </c>
      <c r="I49" s="3">
        <v>54454.02</v>
      </c>
    </row>
    <row r="50" spans="1:9" x14ac:dyDescent="0.25">
      <c r="A50" t="s">
        <v>63</v>
      </c>
      <c r="B50">
        <v>46999</v>
      </c>
      <c r="C50" s="3">
        <v>3621.81</v>
      </c>
      <c r="D50" s="3">
        <v>0</v>
      </c>
      <c r="E50" s="3">
        <v>3621.81</v>
      </c>
      <c r="F50" s="2">
        <v>1</v>
      </c>
      <c r="G50" s="3">
        <v>3621.81</v>
      </c>
      <c r="H50" s="3">
        <v>0</v>
      </c>
      <c r="I50" s="3">
        <v>3621.81</v>
      </c>
    </row>
    <row r="51" spans="1:9" x14ac:dyDescent="0.25">
      <c r="A51" t="s">
        <v>64</v>
      </c>
      <c r="B51">
        <v>47999</v>
      </c>
      <c r="C51" s="3">
        <v>12508.57</v>
      </c>
      <c r="D51" s="3">
        <v>0</v>
      </c>
      <c r="E51" s="3">
        <v>12508.57</v>
      </c>
      <c r="F51" s="2">
        <v>1</v>
      </c>
      <c r="G51" s="3">
        <v>12508.57</v>
      </c>
      <c r="H51" s="3">
        <v>0</v>
      </c>
      <c r="I51" s="3">
        <v>12508.57</v>
      </c>
    </row>
    <row r="52" spans="1:9" x14ac:dyDescent="0.25">
      <c r="A52" t="s">
        <v>65</v>
      </c>
      <c r="B52">
        <v>48999</v>
      </c>
      <c r="C52" s="3">
        <v>13687.12</v>
      </c>
      <c r="D52" s="3">
        <v>0</v>
      </c>
      <c r="E52" s="3">
        <v>13687.12</v>
      </c>
      <c r="F52" s="2">
        <v>1</v>
      </c>
      <c r="G52" s="3">
        <v>13687.12</v>
      </c>
      <c r="H52" s="3">
        <v>125.17</v>
      </c>
      <c r="I52" s="3">
        <v>13812.29</v>
      </c>
    </row>
    <row r="53" spans="1:9" x14ac:dyDescent="0.25">
      <c r="A53" t="s">
        <v>66</v>
      </c>
      <c r="B53">
        <v>49999</v>
      </c>
      <c r="C53" s="3">
        <v>228297.46</v>
      </c>
      <c r="D53" s="3">
        <v>0</v>
      </c>
      <c r="E53" s="3">
        <v>228297.46</v>
      </c>
      <c r="F53" s="2">
        <v>1</v>
      </c>
      <c r="G53" s="3">
        <v>228297.46</v>
      </c>
      <c r="H53" s="3">
        <v>0</v>
      </c>
      <c r="I53" s="3">
        <v>228297.46</v>
      </c>
    </row>
    <row r="54" spans="1:9" x14ac:dyDescent="0.25">
      <c r="A54" t="s">
        <v>67</v>
      </c>
      <c r="B54">
        <v>50999</v>
      </c>
      <c r="C54" s="3">
        <v>9984.2900000000009</v>
      </c>
      <c r="D54" s="3">
        <v>0</v>
      </c>
      <c r="E54" s="3">
        <v>9984.2900000000009</v>
      </c>
      <c r="F54" s="2">
        <v>1</v>
      </c>
      <c r="G54" s="3">
        <v>9984.2900000000009</v>
      </c>
      <c r="H54" s="3">
        <v>0</v>
      </c>
      <c r="I54" s="3">
        <v>9984.2900000000009</v>
      </c>
    </row>
    <row r="55" spans="1:9" x14ac:dyDescent="0.25">
      <c r="A55" t="s">
        <v>68</v>
      </c>
      <c r="B55">
        <v>51999</v>
      </c>
      <c r="C55" s="3">
        <v>369902.68</v>
      </c>
      <c r="D55" s="3">
        <v>0</v>
      </c>
      <c r="E55" s="3">
        <v>369902.68</v>
      </c>
      <c r="F55" s="2">
        <v>1</v>
      </c>
      <c r="G55" s="3">
        <v>369902.68</v>
      </c>
      <c r="H55" s="3">
        <v>0</v>
      </c>
      <c r="I55" s="3">
        <v>369902.68</v>
      </c>
    </row>
    <row r="56" spans="1:9" x14ac:dyDescent="0.25">
      <c r="A56" t="s">
        <v>69</v>
      </c>
      <c r="B56">
        <v>52999</v>
      </c>
      <c r="C56" s="3">
        <v>12922.57</v>
      </c>
      <c r="D56" s="3">
        <v>0</v>
      </c>
      <c r="E56" s="3">
        <v>12922.57</v>
      </c>
      <c r="F56" s="2">
        <v>1</v>
      </c>
      <c r="G56" s="3">
        <v>12922.57</v>
      </c>
      <c r="H56" s="3">
        <v>30.45</v>
      </c>
      <c r="I56" s="3">
        <v>12953.02</v>
      </c>
    </row>
    <row r="57" spans="1:9" x14ac:dyDescent="0.25">
      <c r="A57" t="s">
        <v>70</v>
      </c>
      <c r="B57">
        <v>53999</v>
      </c>
      <c r="C57" s="3">
        <v>258553.32</v>
      </c>
      <c r="D57" s="3">
        <v>0</v>
      </c>
      <c r="E57" s="3">
        <v>258553.32</v>
      </c>
      <c r="F57" s="2">
        <v>1</v>
      </c>
      <c r="G57" s="3">
        <v>258553.32</v>
      </c>
      <c r="H57" s="3">
        <v>4372.87</v>
      </c>
      <c r="I57" s="3">
        <v>262926.19</v>
      </c>
    </row>
    <row r="58" spans="1:9" x14ac:dyDescent="0.25">
      <c r="A58" t="s">
        <v>71</v>
      </c>
      <c r="B58">
        <v>54999</v>
      </c>
      <c r="C58" s="3">
        <v>8783.7900000000009</v>
      </c>
      <c r="D58" s="3">
        <v>0</v>
      </c>
      <c r="E58" s="3">
        <v>8783.7900000000009</v>
      </c>
      <c r="F58" s="2">
        <v>1</v>
      </c>
      <c r="G58" s="3">
        <v>8783.7900000000009</v>
      </c>
      <c r="H58" s="3">
        <v>0</v>
      </c>
      <c r="I58" s="3">
        <v>8783.7900000000009</v>
      </c>
    </row>
    <row r="59" spans="1:9" x14ac:dyDescent="0.25">
      <c r="A59" t="s">
        <v>72</v>
      </c>
      <c r="B59">
        <v>55999</v>
      </c>
      <c r="C59" s="3">
        <v>47929.5</v>
      </c>
      <c r="D59" s="3">
        <v>0</v>
      </c>
      <c r="E59" s="3">
        <v>47929.5</v>
      </c>
      <c r="F59" s="2">
        <v>1</v>
      </c>
      <c r="G59" s="3">
        <v>47929.5</v>
      </c>
      <c r="H59" s="3">
        <v>2279.37</v>
      </c>
      <c r="I59" s="3">
        <v>50208.87</v>
      </c>
    </row>
    <row r="60" spans="1:9" x14ac:dyDescent="0.25">
      <c r="A60" t="s">
        <v>73</v>
      </c>
      <c r="B60">
        <v>56999</v>
      </c>
      <c r="C60" s="3">
        <v>108807.15</v>
      </c>
      <c r="D60" s="3">
        <v>0</v>
      </c>
      <c r="E60" s="3">
        <v>108807.15</v>
      </c>
      <c r="F60" s="2">
        <v>1</v>
      </c>
      <c r="G60" s="3">
        <v>108807.15</v>
      </c>
      <c r="H60" s="3">
        <v>1525.4</v>
      </c>
      <c r="I60" s="3">
        <v>110332.55</v>
      </c>
    </row>
    <row r="61" spans="1:9" x14ac:dyDescent="0.25">
      <c r="A61" t="s">
        <v>74</v>
      </c>
      <c r="B61">
        <v>57999</v>
      </c>
      <c r="C61" s="3">
        <v>4588.3100000000004</v>
      </c>
      <c r="D61" s="3">
        <v>0</v>
      </c>
      <c r="E61" s="3">
        <v>4588.3100000000004</v>
      </c>
      <c r="F61" s="2">
        <v>1</v>
      </c>
      <c r="G61" s="3">
        <v>4588.3100000000004</v>
      </c>
      <c r="H61" s="3">
        <v>0</v>
      </c>
      <c r="I61" s="3">
        <v>4588.3100000000004</v>
      </c>
    </row>
    <row r="62" spans="1:9" x14ac:dyDescent="0.25">
      <c r="A62" t="s">
        <v>75</v>
      </c>
      <c r="B62">
        <v>58999</v>
      </c>
      <c r="C62" s="3">
        <v>21072.9</v>
      </c>
      <c r="D62" s="3">
        <v>0</v>
      </c>
      <c r="E62" s="3">
        <v>21072.9</v>
      </c>
      <c r="F62" s="2">
        <v>1</v>
      </c>
      <c r="G62" s="3">
        <v>21072.9</v>
      </c>
      <c r="H62" s="3">
        <v>0</v>
      </c>
      <c r="I62" s="3">
        <v>21072.9</v>
      </c>
    </row>
    <row r="63" spans="1:9" x14ac:dyDescent="0.25">
      <c r="A63" t="s">
        <v>76</v>
      </c>
      <c r="B63">
        <v>59999</v>
      </c>
      <c r="C63" s="3">
        <v>474326.47</v>
      </c>
      <c r="D63" s="3">
        <v>0</v>
      </c>
      <c r="E63" s="3">
        <v>474326.47</v>
      </c>
      <c r="F63" s="2">
        <v>1</v>
      </c>
      <c r="G63" s="3">
        <v>474326.47</v>
      </c>
      <c r="H63" s="3">
        <v>0</v>
      </c>
      <c r="I63" s="3">
        <v>474326.47</v>
      </c>
    </row>
    <row r="64" spans="1:9" x14ac:dyDescent="0.25">
      <c r="A64" t="s">
        <v>77</v>
      </c>
      <c r="B64">
        <v>60999</v>
      </c>
      <c r="C64" s="3">
        <v>50521.05</v>
      </c>
      <c r="D64" s="3">
        <v>0</v>
      </c>
      <c r="E64" s="3">
        <v>50521.05</v>
      </c>
      <c r="F64" s="2">
        <v>1</v>
      </c>
      <c r="G64" s="3">
        <v>50521.05</v>
      </c>
      <c r="H64" s="3">
        <v>0</v>
      </c>
      <c r="I64" s="3">
        <v>50521.05</v>
      </c>
    </row>
    <row r="65" spans="1:9" x14ac:dyDescent="0.25">
      <c r="A65" t="s">
        <v>78</v>
      </c>
      <c r="B65">
        <v>61999</v>
      </c>
      <c r="C65" s="3">
        <v>29080.14</v>
      </c>
      <c r="D65" s="3">
        <v>0</v>
      </c>
      <c r="E65" s="3">
        <v>29080.14</v>
      </c>
      <c r="F65" s="2">
        <v>1</v>
      </c>
      <c r="G65" s="3">
        <v>29080.14</v>
      </c>
      <c r="H65" s="3">
        <v>429.33</v>
      </c>
      <c r="I65" s="3">
        <v>29509.47</v>
      </c>
    </row>
    <row r="66" spans="1:9" x14ac:dyDescent="0.25">
      <c r="A66" t="s">
        <v>79</v>
      </c>
      <c r="B66">
        <v>62999</v>
      </c>
      <c r="C66" s="3">
        <v>11966.83</v>
      </c>
      <c r="D66" s="3">
        <v>0</v>
      </c>
      <c r="E66" s="3">
        <v>11966.83</v>
      </c>
      <c r="F66" s="2">
        <v>1</v>
      </c>
      <c r="G66" s="3">
        <v>11966.83</v>
      </c>
      <c r="H66" s="3">
        <v>11742.24</v>
      </c>
      <c r="I66" s="3">
        <v>23709.07</v>
      </c>
    </row>
    <row r="67" spans="1:9" x14ac:dyDescent="0.25">
      <c r="A67" t="s">
        <v>80</v>
      </c>
      <c r="B67">
        <v>63999</v>
      </c>
      <c r="C67" s="3">
        <v>3562.57</v>
      </c>
      <c r="D67" s="3">
        <v>0</v>
      </c>
      <c r="E67" s="3">
        <v>3562.57</v>
      </c>
      <c r="F67" s="2">
        <v>1</v>
      </c>
      <c r="G67" s="3">
        <v>3562.57</v>
      </c>
      <c r="H67" s="3">
        <v>0</v>
      </c>
      <c r="I67" s="3">
        <v>3562.57</v>
      </c>
    </row>
    <row r="68" spans="1:9" x14ac:dyDescent="0.25">
      <c r="A68" t="s">
        <v>81</v>
      </c>
      <c r="B68">
        <v>64999</v>
      </c>
      <c r="C68" s="3">
        <v>81390.23</v>
      </c>
      <c r="D68" s="3">
        <v>0</v>
      </c>
      <c r="E68" s="3">
        <v>81390.23</v>
      </c>
      <c r="F68" s="2">
        <v>1</v>
      </c>
      <c r="G68" s="3">
        <v>81390.23</v>
      </c>
      <c r="H68" s="3">
        <v>0</v>
      </c>
      <c r="I68" s="3">
        <v>81390.23</v>
      </c>
    </row>
    <row r="69" spans="1:9" x14ac:dyDescent="0.25">
      <c r="A69" t="s">
        <v>82</v>
      </c>
      <c r="B69">
        <v>65999</v>
      </c>
      <c r="C69" s="3">
        <v>16384.849999999999</v>
      </c>
      <c r="D69" s="3">
        <v>0</v>
      </c>
      <c r="E69" s="3">
        <v>16384.849999999999</v>
      </c>
      <c r="F69" s="2">
        <v>1</v>
      </c>
      <c r="G69" s="3">
        <v>16384.849999999999</v>
      </c>
      <c r="H69" s="3">
        <v>0</v>
      </c>
      <c r="I69" s="3">
        <v>16384.849999999999</v>
      </c>
    </row>
    <row r="70" spans="1:9" x14ac:dyDescent="0.25">
      <c r="A70" t="s">
        <v>83</v>
      </c>
      <c r="B70">
        <v>66999</v>
      </c>
      <c r="C70" s="3">
        <v>111256.92</v>
      </c>
      <c r="D70" s="3">
        <v>0</v>
      </c>
      <c r="E70" s="3">
        <v>111256.92</v>
      </c>
      <c r="F70" s="2">
        <v>1</v>
      </c>
      <c r="G70" s="3">
        <v>111256.92</v>
      </c>
      <c r="H70" s="3">
        <v>518.34</v>
      </c>
      <c r="I70" s="3">
        <v>111775.26</v>
      </c>
    </row>
    <row r="71" spans="1:9" x14ac:dyDescent="0.25">
      <c r="A71" t="s">
        <v>84</v>
      </c>
      <c r="B71">
        <v>67999</v>
      </c>
      <c r="C71" s="3">
        <v>631200.91</v>
      </c>
      <c r="D71" s="3">
        <v>0</v>
      </c>
      <c r="E71" s="3">
        <v>631200.91</v>
      </c>
      <c r="F71" s="2">
        <v>1</v>
      </c>
      <c r="G71" s="3">
        <v>631200.91</v>
      </c>
      <c r="H71" s="3">
        <v>2679.8</v>
      </c>
      <c r="I71" s="3">
        <v>633880.71</v>
      </c>
    </row>
    <row r="72" spans="1:9" x14ac:dyDescent="0.25">
      <c r="A72" t="s">
        <v>85</v>
      </c>
      <c r="B72">
        <v>68999</v>
      </c>
      <c r="C72" s="3">
        <v>52463.17</v>
      </c>
      <c r="D72" s="3">
        <v>0</v>
      </c>
      <c r="E72" s="3">
        <v>52463.17</v>
      </c>
      <c r="F72" s="2">
        <v>1</v>
      </c>
      <c r="G72" s="3">
        <v>52463.17</v>
      </c>
      <c r="H72" s="3">
        <v>0</v>
      </c>
      <c r="I72" s="3">
        <v>52463.17</v>
      </c>
    </row>
    <row r="73" spans="1:9" x14ac:dyDescent="0.25">
      <c r="A73" t="s">
        <v>86</v>
      </c>
      <c r="B73">
        <v>69999</v>
      </c>
      <c r="C73" s="3">
        <v>8986.2199999999993</v>
      </c>
      <c r="D73" s="3">
        <v>0</v>
      </c>
      <c r="E73" s="3">
        <v>8986.2199999999993</v>
      </c>
      <c r="F73" s="2">
        <v>1</v>
      </c>
      <c r="G73" s="3">
        <v>8986.2199999999993</v>
      </c>
      <c r="H73" s="3">
        <v>53.99</v>
      </c>
      <c r="I73" s="3">
        <v>9040.2099999999991</v>
      </c>
    </row>
    <row r="74" spans="1:9" x14ac:dyDescent="0.25">
      <c r="A74" t="s">
        <v>87</v>
      </c>
      <c r="B74">
        <v>70999</v>
      </c>
      <c r="C74" s="3">
        <v>697127.62</v>
      </c>
      <c r="D74" s="3">
        <v>0</v>
      </c>
      <c r="E74" s="3">
        <v>697127.62</v>
      </c>
      <c r="F74" s="2">
        <v>1</v>
      </c>
      <c r="G74" s="3">
        <v>697127.62</v>
      </c>
      <c r="H74" s="3">
        <v>344.2</v>
      </c>
      <c r="I74" s="3">
        <v>697471.82</v>
      </c>
    </row>
    <row r="75" spans="1:9" x14ac:dyDescent="0.25">
      <c r="A75" t="s">
        <v>88</v>
      </c>
      <c r="B75">
        <v>71999</v>
      </c>
      <c r="C75" s="3">
        <v>284607.44</v>
      </c>
      <c r="D75" s="3">
        <v>0</v>
      </c>
      <c r="E75" s="3">
        <v>284607.44</v>
      </c>
      <c r="F75" s="2">
        <v>1</v>
      </c>
      <c r="G75" s="3">
        <v>284607.44</v>
      </c>
      <c r="H75" s="3">
        <v>0</v>
      </c>
      <c r="I75" s="3">
        <v>284607.44</v>
      </c>
    </row>
    <row r="76" spans="1:9" x14ac:dyDescent="0.25">
      <c r="A76" t="s">
        <v>89</v>
      </c>
      <c r="B76">
        <v>72999</v>
      </c>
      <c r="C76" s="3">
        <v>588.22</v>
      </c>
      <c r="D76" s="3">
        <v>0</v>
      </c>
      <c r="E76" s="3">
        <v>588.22</v>
      </c>
      <c r="F76" s="2">
        <v>1</v>
      </c>
      <c r="G76" s="3">
        <v>588.22</v>
      </c>
      <c r="H76" s="3">
        <v>0</v>
      </c>
      <c r="I76" s="3">
        <v>588.22</v>
      </c>
    </row>
    <row r="77" spans="1:9" x14ac:dyDescent="0.25">
      <c r="A77" t="s">
        <v>92</v>
      </c>
      <c r="C77" s="3">
        <f>SUBTOTAL(109,Table1[2027 EC Aid Before Adjustment])</f>
        <v>14638709.610000003</v>
      </c>
      <c r="D77" s="3">
        <f>SUBTOTAL(109,Table1[Adjustment])</f>
        <v>0</v>
      </c>
      <c r="E77" s="3">
        <f>SUBTOTAL(109,Table1[2027 EC Aid Adjusted Payment])</f>
        <v>14638709.610000003</v>
      </c>
      <c r="F77" s="3"/>
      <c r="G77" s="3">
        <f>SUBTOTAL(109,Table1[2027 EC Aid Payment])</f>
        <v>14638709.610000003</v>
      </c>
      <c r="H77" s="3">
        <f>SUBTOTAL(109,Table1[Terminated TID Adjustment])</f>
        <v>269035.10000000003</v>
      </c>
      <c r="I77" s="3">
        <f>SUBTOTAL(109,Table1[2027 ECA + Terminated TID Total])</f>
        <v>14907744.710000003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fe9e557d2e2a5e2ff3ee7fb77874e3b9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57e733fd6b5040e9a1c11d2ef52286ed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7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2027</_x002e_DocumentYear>
  </documentManagement>
</p:properties>
</file>

<file path=customXml/itemProps1.xml><?xml version="1.0" encoding="utf-8"?>
<ds:datastoreItem xmlns:ds="http://schemas.openxmlformats.org/officeDocument/2006/customXml" ds:itemID="{AFB27195-B0E4-4409-BCD8-2FCF3117B883}"/>
</file>

<file path=customXml/itemProps2.xml><?xml version="1.0" encoding="utf-8"?>
<ds:datastoreItem xmlns:ds="http://schemas.openxmlformats.org/officeDocument/2006/customXml" ds:itemID="{85FC32EC-E603-4128-94BF-D1A57FC8268E}"/>
</file>

<file path=customXml/itemProps3.xml><?xml version="1.0" encoding="utf-8"?>
<ds:datastoreItem xmlns:ds="http://schemas.openxmlformats.org/officeDocument/2006/customXml" ds:itemID="{38C6776A-3EAE-47E4-A670-7A000E5F9A4E}"/>
</file>

<file path=customXml/itemProps4.xml><?xml version="1.0" encoding="utf-8"?>
<ds:datastoreItem xmlns:ds="http://schemas.openxmlformats.org/officeDocument/2006/customXml" ds:itemID="{6D26577C-D7B5-475F-B71B-5B6EC0AF21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Exempt Computer Aid Payment Estimates - Counties</dc:title>
  <dc:creator>Foerster, Nicholas A - DOR</dc:creator>
  <cp:lastModifiedBy>Foerster, Nicholas A - DOR</cp:lastModifiedBy>
  <dcterms:created xsi:type="dcterms:W3CDTF">2026-09-25T12:51:49Z</dcterms:created>
  <dcterms:modified xsi:type="dcterms:W3CDTF">2026-09-25T12:51:50Z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</Properties>
</file>