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GS - Exempt Computer Aid Estimates\"/>
    </mc:Choice>
  </mc:AlternateContent>
  <xr:revisionPtr revIDLastSave="0" documentId="8_{9C0972B1-C8A2-4DD9-83E2-39453419532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echnical Colleges" sheetId="1" r:id="rId1"/>
  </sheets>
  <definedNames>
    <definedName name="_xlnm._FilterDatabase" localSheetId="0" hidden="1">'Technical Colleges'!$A$4:$F$21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</calcChain>
</file>

<file path=xl/sharedStrings.xml><?xml version="1.0" encoding="utf-8"?>
<sst xmlns="http://schemas.openxmlformats.org/spreadsheetml/2006/main" count="25" uniqueCount="25">
  <si>
    <t>CHIPPEWA VALLEY TECHNICAL COLLEGE   EAUC</t>
  </si>
  <si>
    <t xml:space="preserve">WESTERN TECHNICAL COLLEGE LACR          </t>
  </si>
  <si>
    <t>SOUTHWEST WISCONSIN TECH COLLEGE    FENN</t>
  </si>
  <si>
    <t>MADISON AREA TECHNICAL COLLEGE      MADN</t>
  </si>
  <si>
    <t>BLACKHAWK TECHNICAL COLLEGE         JANE</t>
  </si>
  <si>
    <t>GATEWAY TECHNICAL COLLEGE           KENO</t>
  </si>
  <si>
    <t>WAUKESHA COUNTY AREA TECH COLLEGE   PEWA</t>
  </si>
  <si>
    <t>MILWAUKEE AREA TECHNICAL COLLEGE    MILW</t>
  </si>
  <si>
    <t>MORAINE PARK TECHNICAL COLLEGE      FDLC</t>
  </si>
  <si>
    <t>LAKESHORE TECHNICAL COLLEGE         CLEV</t>
  </si>
  <si>
    <t>FOX VALLEY TECHNICAL COLLEGE        APPL</t>
  </si>
  <si>
    <t>NORTHEAST WISCONSIN TECH COLLEGE    GNBY</t>
  </si>
  <si>
    <t>MID-STATE TECHNICAL COLLEGE         WRAP</t>
  </si>
  <si>
    <t>NORTH CENTRAL TECHNICAL COLLEGE     WAUS</t>
  </si>
  <si>
    <t>NICOLET TECHNICAL COLLEGE           RHIN</t>
  </si>
  <si>
    <t>WISCONSIN INDIANHEAD TECH COLLEGE   SHEL</t>
  </si>
  <si>
    <t>Wisconsin Department of Revenue</t>
  </si>
  <si>
    <t>2021 Exempt Computer Aid Estimate for Technical Colleges</t>
  </si>
  <si>
    <t>District Code</t>
  </si>
  <si>
    <t>Technical College</t>
  </si>
  <si>
    <t>2020 Payment</t>
  </si>
  <si>
    <t>Current Year Adjustment</t>
  </si>
  <si>
    <t>Factor</t>
  </si>
  <si>
    <t>Estimated 2021 Payment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</si>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</sst>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7" fontId="0" fillId="0" borderId="0" xfId="0" applyNumberFormat="1"/>
    <xf numFmtId="7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4" sqref="A4"/>
    </sheetView>
  </sheetViews>
  <sheetFormatPr defaultRowHeight="14.5" x14ac:dyDescent="0.35"/>
  <cols>
    <col min="1" max="1" width="19.81640625" customWidth="1"/>
    <col min="2" max="2" width="44.7265625" customWidth="1"/>
    <col min="3" max="3" width="26.6328125" customWidth="1"/>
    <col min="4" max="4" width="26.26953125" customWidth="1"/>
    <col min="5" max="5" width="13.453125" customWidth="1"/>
    <col min="6" max="6" width="29.90625" customWidth="1"/>
  </cols>
  <sheetData>
    <row r="1" spans="1:6" ht="15.5" x14ac:dyDescent="0.35">
      <c r="A1" s="1" t="s">
        <v>17</v>
      </c>
      <c r="B1" s="1"/>
    </row>
    <row r="2" spans="1:6" ht="15.5" x14ac:dyDescent="0.35">
      <c r="A2" s="1" t="s">
        <v>16</v>
      </c>
      <c r="B2" s="1"/>
    </row>
    <row r="4" spans="1:6" x14ac:dyDescent="0.35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</row>
    <row r="5" spans="1:6" x14ac:dyDescent="0.35">
      <c r="A5" t="str">
        <f>"000100"</f>
        <v>000100</v>
      </c>
      <c r="B5" t="s">
        <v>0</v>
      </c>
      <c r="C5" s="4">
        <v>76896.61</v>
      </c>
      <c r="D5" s="4">
        <v>0</v>
      </c>
      <c r="E5">
        <v>1</v>
      </c>
      <c r="F5" s="4">
        <v>76896.61</v>
      </c>
    </row>
    <row r="6" spans="1:6" x14ac:dyDescent="0.35">
      <c r="A6" t="str">
        <f>"000200"</f>
        <v>000200</v>
      </c>
      <c r="B6" t="s">
        <v>1</v>
      </c>
      <c r="C6" s="4">
        <v>85873.7</v>
      </c>
      <c r="D6" s="4">
        <v>0</v>
      </c>
      <c r="E6">
        <v>1</v>
      </c>
      <c r="F6" s="4">
        <v>85873.7</v>
      </c>
    </row>
    <row r="7" spans="1:6" x14ac:dyDescent="0.35">
      <c r="A7" t="str">
        <f>"000300"</f>
        <v>000300</v>
      </c>
      <c r="B7" t="s">
        <v>2</v>
      </c>
      <c r="C7" s="4">
        <v>40393.79</v>
      </c>
      <c r="D7" s="4">
        <v>0</v>
      </c>
      <c r="E7">
        <v>1</v>
      </c>
      <c r="F7" s="4">
        <v>40393.79</v>
      </c>
    </row>
    <row r="8" spans="1:6" x14ac:dyDescent="0.35">
      <c r="A8" t="str">
        <f>"000400"</f>
        <v>000400</v>
      </c>
      <c r="B8" t="s">
        <v>3</v>
      </c>
      <c r="C8" s="4">
        <v>607615.42000000004</v>
      </c>
      <c r="D8" s="4">
        <v>0</v>
      </c>
      <c r="E8">
        <v>1</v>
      </c>
      <c r="F8" s="4">
        <v>607615.42000000004</v>
      </c>
    </row>
    <row r="9" spans="1:6" x14ac:dyDescent="0.35">
      <c r="A9" t="str">
        <f>"000500"</f>
        <v>000500</v>
      </c>
      <c r="B9" t="s">
        <v>4</v>
      </c>
      <c r="C9" s="4">
        <v>61893.91</v>
      </c>
      <c r="D9" s="4">
        <v>0</v>
      </c>
      <c r="E9">
        <v>1</v>
      </c>
      <c r="F9" s="4">
        <v>61893.91</v>
      </c>
    </row>
    <row r="10" spans="1:6" x14ac:dyDescent="0.35">
      <c r="A10" t="str">
        <f>"000600"</f>
        <v>000600</v>
      </c>
      <c r="B10" t="s">
        <v>5</v>
      </c>
      <c r="C10" s="4">
        <v>122369.24</v>
      </c>
      <c r="D10" s="4">
        <v>0</v>
      </c>
      <c r="E10">
        <v>1</v>
      </c>
      <c r="F10" s="4">
        <v>122369.24</v>
      </c>
    </row>
    <row r="11" spans="1:6" x14ac:dyDescent="0.35">
      <c r="A11" t="str">
        <f>"000800"</f>
        <v>000800</v>
      </c>
      <c r="B11" t="s">
        <v>6</v>
      </c>
      <c r="C11" s="4">
        <v>112889.16</v>
      </c>
      <c r="D11" s="4">
        <v>0</v>
      </c>
      <c r="E11">
        <v>1</v>
      </c>
      <c r="F11" s="4">
        <v>112889.16</v>
      </c>
    </row>
    <row r="12" spans="1:6" x14ac:dyDescent="0.35">
      <c r="A12" t="str">
        <f>"000900"</f>
        <v>000900</v>
      </c>
      <c r="B12" t="s">
        <v>7</v>
      </c>
      <c r="C12" s="4">
        <v>1324074.17</v>
      </c>
      <c r="D12" s="4">
        <v>0</v>
      </c>
      <c r="E12">
        <v>1</v>
      </c>
      <c r="F12" s="4">
        <v>1324074.17</v>
      </c>
    </row>
    <row r="13" spans="1:6" x14ac:dyDescent="0.35">
      <c r="A13" t="str">
        <f>"001000"</f>
        <v>001000</v>
      </c>
      <c r="B13" t="s">
        <v>8</v>
      </c>
      <c r="C13" s="4">
        <v>54144.19</v>
      </c>
      <c r="D13" s="4">
        <v>0</v>
      </c>
      <c r="E13">
        <v>1</v>
      </c>
      <c r="F13" s="4">
        <v>54144.19</v>
      </c>
    </row>
    <row r="14" spans="1:6" x14ac:dyDescent="0.35">
      <c r="A14" t="str">
        <f>"001100"</f>
        <v>001100</v>
      </c>
      <c r="B14" t="s">
        <v>9</v>
      </c>
      <c r="C14" s="4">
        <v>75654.7</v>
      </c>
      <c r="D14" s="4">
        <v>0</v>
      </c>
      <c r="E14">
        <v>1</v>
      </c>
      <c r="F14" s="4">
        <v>75654.7</v>
      </c>
    </row>
    <row r="15" spans="1:6" x14ac:dyDescent="0.35">
      <c r="A15" t="str">
        <f>"001200"</f>
        <v>001200</v>
      </c>
      <c r="B15" t="s">
        <v>10</v>
      </c>
      <c r="C15" s="4">
        <v>281574.90999999997</v>
      </c>
      <c r="D15" s="4">
        <v>0</v>
      </c>
      <c r="E15">
        <v>1</v>
      </c>
      <c r="F15" s="4">
        <v>281574.90999999997</v>
      </c>
    </row>
    <row r="16" spans="1:6" x14ac:dyDescent="0.35">
      <c r="A16" t="str">
        <f>"001300"</f>
        <v>001300</v>
      </c>
      <c r="B16" t="s">
        <v>11</v>
      </c>
      <c r="C16" s="4">
        <v>134161.68</v>
      </c>
      <c r="D16" s="4">
        <v>0</v>
      </c>
      <c r="E16">
        <v>1</v>
      </c>
      <c r="F16" s="4">
        <v>134161.68</v>
      </c>
    </row>
    <row r="17" spans="1:6" x14ac:dyDescent="0.35">
      <c r="A17" t="str">
        <f>"001400"</f>
        <v>001400</v>
      </c>
      <c r="B17" t="s">
        <v>12</v>
      </c>
      <c r="C17" s="4">
        <v>75480.11</v>
      </c>
      <c r="D17" s="4">
        <v>0</v>
      </c>
      <c r="E17">
        <v>1</v>
      </c>
      <c r="F17" s="4">
        <v>75480.11</v>
      </c>
    </row>
    <row r="18" spans="1:6" x14ac:dyDescent="0.35">
      <c r="A18" t="str">
        <f>"001500"</f>
        <v>001500</v>
      </c>
      <c r="B18" t="s">
        <v>13</v>
      </c>
      <c r="C18" s="4">
        <v>101636.1</v>
      </c>
      <c r="D18" s="4">
        <v>0</v>
      </c>
      <c r="E18">
        <v>1</v>
      </c>
      <c r="F18" s="4">
        <v>101636.1</v>
      </c>
    </row>
    <row r="19" spans="1:6" x14ac:dyDescent="0.35">
      <c r="A19" t="str">
        <f>"001600"</f>
        <v>001600</v>
      </c>
      <c r="B19" t="s">
        <v>14</v>
      </c>
      <c r="C19" s="4">
        <v>3721.57</v>
      </c>
      <c r="D19" s="4">
        <v>0</v>
      </c>
      <c r="E19">
        <v>1</v>
      </c>
      <c r="F19" s="4">
        <v>3721.57</v>
      </c>
    </row>
    <row r="20" spans="1:6" x14ac:dyDescent="0.35">
      <c r="A20" t="str">
        <f>"001700"</f>
        <v>001700</v>
      </c>
      <c r="B20" t="s">
        <v>15</v>
      </c>
      <c r="C20" s="4">
        <v>12624.88</v>
      </c>
      <c r="D20" s="4">
        <v>0</v>
      </c>
      <c r="E20">
        <v>1</v>
      </c>
      <c r="F20" s="4">
        <v>12624.88</v>
      </c>
    </row>
    <row r="21" spans="1:6" x14ac:dyDescent="0.35">
      <c r="A21" t="str">
        <f>"      "</f>
        <v xml:space="preserve">      </v>
      </c>
      <c r="B21" s="2" t="s">
        <v>24</v>
      </c>
      <c r="C21" s="5">
        <v>3171004.14</v>
      </c>
      <c r="D21" s="5">
        <v>0</v>
      </c>
      <c r="E21" s="2">
        <v>0</v>
      </c>
      <c r="F21" s="5">
        <v>3171004.14</v>
      </c>
    </row>
  </sheetData>
  <autoFilter ref="A4:F21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2020</_x002e_DocumentYear>
    <_dlc_DocId xmlns="bb65cc95-6d4e-4879-a879-9838761499af">33E6D4FPPFNA-524576021-6367</_dlc_DocId>
    <_dlc_DocIdUrl xmlns="bb65cc95-6d4e-4879-a879-9838761499af">
      <Url>http://apwmad0p7106:9444/_layouts/15/DocIdRedir.aspx?ID=33E6D4FPPFNA-524576021-6367</Url>
      <Description>33E6D4FPPFNA-524576021-6367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2DFAF1-DC15-4DA7-91D8-AD9C4294A829}"/>
</file>

<file path=customXml/itemProps2.xml><?xml version="1.0" encoding="utf-8"?>
<ds:datastoreItem xmlns:ds="http://schemas.openxmlformats.org/officeDocument/2006/customXml" ds:itemID="{A40A844A-99BB-4F94-B27A-DE537B0AE436}"/>
</file>

<file path=customXml/itemProps3.xml><?xml version="1.0" encoding="utf-8"?>
<ds:datastoreItem xmlns:ds="http://schemas.openxmlformats.org/officeDocument/2006/customXml" ds:itemID="{7061A290-CFB4-452A-9616-B4D36E55BCB4}"/>
</file>

<file path=customXml/itemProps4.xml><?xml version="1.0" encoding="utf-8"?>
<ds:datastoreItem xmlns:ds="http://schemas.openxmlformats.org/officeDocument/2006/customXml" ds:itemID="{78E2352E-20B7-4382-BF7F-9B6B79F1E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Colleges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Exempt Computer Aid Payment Estimates - Technical Colleges</dc:title>
  <dc:creator>Regenauer, Sara M - DOR</dc:creator>
  <cp:lastModifiedBy>Regenauer, Sara M - DOR</cp:lastModifiedBy>
  <dcterms:created xsi:type="dcterms:W3CDTF">2020-09-28T12:41:01Z</dcterms:created>
  <dcterms:modified xsi:type="dcterms:W3CDTF">2020-09-30T19:22:11Z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42ae9a4d-2c11-460d-99d2-49e03772fe9a</vt:lpwstr>
  </property>
</Properties>
</file>